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activeTab="0"/>
  </bookViews>
  <sheets>
    <sheet name="Salary Mar-23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<sst xmlns="http://schemas.openxmlformats.org/spreadsheetml/2006/main" count="336" uniqueCount="178">
  <si>
    <t>S.
No</t>
  </si>
  <si>
    <t>EMP ID</t>
  </si>
  <si>
    <t>Father's Name</t>
  </si>
  <si>
    <t>ESI No.</t>
  </si>
  <si>
    <t>Days</t>
  </si>
  <si>
    <t>Duty</t>
  </si>
  <si>
    <t>Basic</t>
  </si>
  <si>
    <t>Hra</t>
  </si>
  <si>
    <t>Total</t>
  </si>
  <si>
    <t>Basic 
Salary</t>
  </si>
  <si>
    <t>P/F 
Ded</t>
  </si>
  <si>
    <t>ESI 
Ded</t>
  </si>
  <si>
    <t>Net 
Payable</t>
  </si>
  <si>
    <t>Signature</t>
  </si>
  <si>
    <t>NAME of EMP</t>
  </si>
  <si>
    <t>UAN No</t>
  </si>
  <si>
    <t>Division</t>
  </si>
  <si>
    <t>Bank Transfer</t>
  </si>
  <si>
    <t>Desig
nation</t>
  </si>
  <si>
    <t>AMIT SHARMA</t>
  </si>
  <si>
    <t>AMIT YADAV</t>
  </si>
  <si>
    <t xml:space="preserve">AMOD KUMAR JHA </t>
  </si>
  <si>
    <t xml:space="preserve">ANSAR ALAM </t>
  </si>
  <si>
    <t xml:space="preserve">ASHOK KUMAR </t>
  </si>
  <si>
    <t xml:space="preserve">ASHOK PAL </t>
  </si>
  <si>
    <t>BHAGWAN DASS</t>
  </si>
  <si>
    <t>BHARAT LAL</t>
  </si>
  <si>
    <t xml:space="preserve">DEEPAK KASHYAP </t>
  </si>
  <si>
    <t>DEEPAK</t>
  </si>
  <si>
    <t xml:space="preserve">DEEPAK TYAGI </t>
  </si>
  <si>
    <t xml:space="preserve">DINESH </t>
  </si>
  <si>
    <t xml:space="preserve">HARSH PAL SINGH </t>
  </si>
  <si>
    <t xml:space="preserve">JYOTI SURI </t>
  </si>
  <si>
    <t xml:space="preserve">NITIN SHARMA </t>
  </si>
  <si>
    <t xml:space="preserve">PAWAN  </t>
  </si>
  <si>
    <t xml:space="preserve">PRAMOD </t>
  </si>
  <si>
    <t xml:space="preserve">PRAVESH KUMAR </t>
  </si>
  <si>
    <t xml:space="preserve">RAKESH KUMAR </t>
  </si>
  <si>
    <t>RAKESH YADAV</t>
  </si>
  <si>
    <t xml:space="preserve">RAJNISH BATURA </t>
  </si>
  <si>
    <t xml:space="preserve">RAVINDER KUMAR </t>
  </si>
  <si>
    <t>SANJAY KUMAR MUKHIYA</t>
  </si>
  <si>
    <t>SATENDER KUMAR</t>
  </si>
  <si>
    <t>SUNIL KUMAR</t>
  </si>
  <si>
    <t xml:space="preserve">VIJAY SAINI </t>
  </si>
  <si>
    <t xml:space="preserve">VIRENDER KUMAR </t>
  </si>
  <si>
    <t xml:space="preserve">RAJ KUMAR </t>
  </si>
  <si>
    <t>BUDHARAM</t>
  </si>
  <si>
    <t xml:space="preserve">INDRA KANT JHA </t>
  </si>
  <si>
    <t>DADU ALAM</t>
  </si>
  <si>
    <t xml:space="preserve">LT JHARIA RAM </t>
  </si>
  <si>
    <t xml:space="preserve">AMAR SINGH </t>
  </si>
  <si>
    <t>BABU LAL</t>
  </si>
  <si>
    <t>KANIHYA LAL</t>
  </si>
  <si>
    <t xml:space="preserve">PAI RAM </t>
  </si>
  <si>
    <t>JAYANTI PRASAD</t>
  </si>
  <si>
    <t>MADAN LAL</t>
  </si>
  <si>
    <t>KRISHAN MURARI</t>
  </si>
  <si>
    <t>YASH PAL SINGH</t>
  </si>
  <si>
    <t xml:space="preserve">VIRENDER SURI </t>
  </si>
  <si>
    <t xml:space="preserve">LT SHRI  PAL SHRMA </t>
  </si>
  <si>
    <t xml:space="preserve">JAI BHAGWAN </t>
  </si>
  <si>
    <t>VD PRAKASH SHARMA</t>
  </si>
  <si>
    <t xml:space="preserve">T SHRI LAKHAMI CHAND </t>
  </si>
  <si>
    <t xml:space="preserve">BRAHM KUMAR </t>
  </si>
  <si>
    <t>MAHENDRA YADAV</t>
  </si>
  <si>
    <t>SATINDER BATURA</t>
  </si>
  <si>
    <t xml:space="preserve">HOSHYAR SINGH </t>
  </si>
  <si>
    <t>HEERA MUKHIYA</t>
  </si>
  <si>
    <t>BANKE LAL</t>
  </si>
  <si>
    <t xml:space="preserve">RAM SAWROOP </t>
  </si>
  <si>
    <t xml:space="preserve">VIRENDER SINGH </t>
  </si>
  <si>
    <t>ASHFAQ</t>
  </si>
  <si>
    <t>KPO</t>
  </si>
  <si>
    <t>File boy</t>
  </si>
  <si>
    <t>Technician</t>
  </si>
  <si>
    <t>Supervisor</t>
  </si>
  <si>
    <t>DSYS3037</t>
  </si>
  <si>
    <t>DSYS3038</t>
  </si>
  <si>
    <t>DSYS3070</t>
  </si>
  <si>
    <t>DSYS3051</t>
  </si>
  <si>
    <t>DSYS3040</t>
  </si>
  <si>
    <t>DSYS3041</t>
  </si>
  <si>
    <t>DSYS3044</t>
  </si>
  <si>
    <t>DSYS3047</t>
  </si>
  <si>
    <t>DSYS3069</t>
  </si>
  <si>
    <t>DSYS3043</t>
  </si>
  <si>
    <t>DSYS3048</t>
  </si>
  <si>
    <t>DSYS3054</t>
  </si>
  <si>
    <t>DSYS3067</t>
  </si>
  <si>
    <t>DSYS3039</t>
  </si>
  <si>
    <t>DSYS3061</t>
  </si>
  <si>
    <t>DSYS3072</t>
  </si>
  <si>
    <t>DSYS3060</t>
  </si>
  <si>
    <t>DSYS3066</t>
  </si>
  <si>
    <t>DSYS3053</t>
  </si>
  <si>
    <t>DSYS3075</t>
  </si>
  <si>
    <t>DSYS3073</t>
  </si>
  <si>
    <t>DSYS3058</t>
  </si>
  <si>
    <t>DSYS3056</t>
  </si>
  <si>
    <t>DSYS3064</t>
  </si>
  <si>
    <t>DSYS3074</t>
  </si>
  <si>
    <t>DSYS3071</t>
  </si>
  <si>
    <t>DSYS3057</t>
  </si>
  <si>
    <t>DSYS3077</t>
  </si>
  <si>
    <t>DSYS1558</t>
  </si>
  <si>
    <t>DSYS1692</t>
  </si>
  <si>
    <t>DSYS3079</t>
  </si>
  <si>
    <t>DSYS3082</t>
  </si>
  <si>
    <t>DSYS3059</t>
  </si>
  <si>
    <t>DSYS3042</t>
  </si>
  <si>
    <t>DSYS3080</t>
  </si>
  <si>
    <t>DSYS3081</t>
  </si>
  <si>
    <t>DSY Solutions</t>
  </si>
  <si>
    <t># 201, 2nd Floor, 5-Community Centre, Naraina Industrial Area, New Delhi 110028</t>
  </si>
  <si>
    <t>E-mail: dsysbses@rediffmail.com, dsysolutions06@gmail.com, jpdhankar@hotmail.com</t>
  </si>
  <si>
    <t>Mobile : 9212626107 / 9899605995</t>
  </si>
  <si>
    <t>Wages Sheet</t>
  </si>
  <si>
    <t>Dept : Tata Power Delhi Distribution Limited</t>
  </si>
  <si>
    <t>NITIN KUMAR</t>
  </si>
  <si>
    <t>CHANDRA PRAKASH</t>
  </si>
  <si>
    <t>REHAN KHAN</t>
  </si>
  <si>
    <t>MUKESH CHANDR</t>
  </si>
  <si>
    <t>VIJAY PAL SINGH TYAGI</t>
  </si>
  <si>
    <t>BRIJPAL SHARMA</t>
  </si>
  <si>
    <t>HIMANSHU</t>
  </si>
  <si>
    <t>JAGRITI YADAV</t>
  </si>
  <si>
    <t>ANIL YADAV</t>
  </si>
  <si>
    <t>RAHUL PRIYA GAUTAM</t>
  </si>
  <si>
    <t>KEHAR SINGH</t>
  </si>
  <si>
    <t>RANJIT JHA</t>
  </si>
  <si>
    <t>CHANDARSHEKHAR JHA</t>
  </si>
  <si>
    <t>HEMANT KUMAR</t>
  </si>
  <si>
    <t>BHAGWAT SINGH</t>
  </si>
  <si>
    <t>DSYS3083</t>
  </si>
  <si>
    <t>NIRMAL PRASAD</t>
  </si>
  <si>
    <t>DSYS3249</t>
  </si>
  <si>
    <t>Division/Circle : Mmg Store Keshavpuram</t>
  </si>
  <si>
    <t>DSYS3130</t>
  </si>
  <si>
    <t>VINITA</t>
  </si>
  <si>
    <t xml:space="preserve">HARI KISHAN </t>
  </si>
  <si>
    <t>KESHVPURAM</t>
  </si>
  <si>
    <t>RAJU SINGH</t>
  </si>
  <si>
    <t>DSYS3128</t>
  </si>
  <si>
    <t>GOVINDA SINGH</t>
  </si>
  <si>
    <t>DSYS3738</t>
  </si>
  <si>
    <t>SAJID KHAN</t>
  </si>
  <si>
    <t>NANNE WALI</t>
  </si>
  <si>
    <t xml:space="preserve">KIRSHAN KUMAR </t>
  </si>
  <si>
    <t>sh suresh chand</t>
  </si>
  <si>
    <t>ANUPAM</t>
  </si>
  <si>
    <t xml:space="preserve">ABHISHEK </t>
  </si>
  <si>
    <t xml:space="preserve">MANGE RAM </t>
  </si>
  <si>
    <t xml:space="preserve">RIZWAN </t>
  </si>
  <si>
    <t>SAMMI AHMAD</t>
  </si>
  <si>
    <t>timani</t>
  </si>
  <si>
    <t>DSYS3740</t>
  </si>
  <si>
    <t>DSYS3741</t>
  </si>
  <si>
    <t>DSYS3743</t>
  </si>
  <si>
    <t>DSYS3742</t>
  </si>
  <si>
    <t>DSYS3739</t>
  </si>
  <si>
    <t xml:space="preserve">SURENDRA SINGH </t>
  </si>
  <si>
    <t xml:space="preserve">BACHAN SINGH </t>
  </si>
  <si>
    <t>DSYS3762</t>
  </si>
  <si>
    <t>DSYS3770</t>
  </si>
  <si>
    <t>Pradeep Kumar</t>
  </si>
  <si>
    <t>DSYS3787</t>
  </si>
  <si>
    <t>DSYS3780</t>
  </si>
  <si>
    <t>DSYS3782</t>
  </si>
  <si>
    <t>Mohd Hasim</t>
  </si>
  <si>
    <t>Rohit</t>
  </si>
  <si>
    <t>Chander Pal</t>
  </si>
  <si>
    <t>Munawwar</t>
  </si>
  <si>
    <t>KULDEEP  SINGH</t>
  </si>
  <si>
    <t>Exampted</t>
  </si>
  <si>
    <t>KRISHNA MURARI</t>
  </si>
  <si>
    <t>RAM PRATAP</t>
  </si>
  <si>
    <t>Month : Mar-2023</t>
  </si>
</sst>
</file>

<file path=xl/styles.xml><?xml version="1.0" encoding="utf-8"?>
<styleSheet xmlns="http://schemas.openxmlformats.org/spreadsheetml/2006/main">
  <numFmts count="6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yy"/>
    <numFmt numFmtId="173" formatCode="_(* #,##0.00_);_(* \(#,##0.00\);_(* \-??_);_(@_)"/>
    <numFmt numFmtId="174" formatCode="0;[Red]0"/>
    <numFmt numFmtId="175" formatCode="_(* #,##0_);_(* \(#,##0\);_(* \-_);_(@_)"/>
    <numFmt numFmtId="176" formatCode="[$-409]dddd\,\ mmmm\ dd\,\ yyyy"/>
    <numFmt numFmtId="177" formatCode="[$-409]h:mm:ss\ AM/PM"/>
    <numFmt numFmtId="178" formatCode="_-* #,##0.00_-;\-* #,##0.00_-;_-* &quot;-&quot;??_-;_-@_-"/>
    <numFmt numFmtId="179" formatCode="_-* #,##0.0_-;\-* #,##0.0_-;_-* &quot;-&quot;??_-;_-@_-"/>
    <numFmt numFmtId="180" formatCode="_-* #,##0_-;\-* #,##0_-;_-* &quot;-&quot;??_-;_-@_-"/>
    <numFmt numFmtId="181" formatCode="_(* #,##0_);_(* \(#,##0\);_(* &quot;-&quot;??_);_(@_)"/>
    <numFmt numFmtId="182" formatCode="_(* #,##0.0_);_(* \(#,##0.0\);_(* \-??_);_(@_)"/>
    <numFmt numFmtId="183" formatCode="_(* #,##0_);_(* \(#,##0\);_(* \-??_);_(@_)"/>
    <numFmt numFmtId="184" formatCode="[$-409]d\-mmm\-yy;@"/>
    <numFmt numFmtId="185" formatCode="_(* #,##0.0_);_(* \(#,##0.0\);_(* &quot;-&quot;??_);_(@_)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\-??_-;_-@_-"/>
    <numFmt numFmtId="192" formatCode="0.00000"/>
    <numFmt numFmtId="193" formatCode="0.0000"/>
    <numFmt numFmtId="194" formatCode="0.000"/>
    <numFmt numFmtId="195" formatCode="0.0000E+00"/>
    <numFmt numFmtId="196" formatCode="0.000E+00"/>
    <numFmt numFmtId="197" formatCode="0.0E+00"/>
    <numFmt numFmtId="198" formatCode="0E+00"/>
    <numFmt numFmtId="199" formatCode="0.00000E+00"/>
    <numFmt numFmtId="200" formatCode="0.000000E+00"/>
    <numFmt numFmtId="201" formatCode="0.0000000E+00"/>
    <numFmt numFmtId="202" formatCode="0.00000000E+00"/>
    <numFmt numFmtId="203" formatCode="0.000000000E+00"/>
    <numFmt numFmtId="204" formatCode="0.0000000000E+00"/>
    <numFmt numFmtId="205" formatCode="0.00000000000E+00"/>
    <numFmt numFmtId="206" formatCode="0.000000000000E+00"/>
    <numFmt numFmtId="207" formatCode="0.0000000000000E+00"/>
    <numFmt numFmtId="208" formatCode="0.00000000000000E+00"/>
    <numFmt numFmtId="209" formatCode="0.000000000000000E+00"/>
    <numFmt numFmtId="210" formatCode="0.0000000000000000E+00"/>
    <numFmt numFmtId="211" formatCode="0.00000000000000000E+00"/>
    <numFmt numFmtId="212" formatCode="???"/>
    <numFmt numFmtId="213" formatCode="[$-409]dddd\,\ mmmm\ d\,\ yyyy"/>
    <numFmt numFmtId="214" formatCode="_(* #,##0.000_);_(* \(#,##0.000\);_(* \-??_);_(@_)"/>
    <numFmt numFmtId="215" formatCode="_(* #,##0.0000_);_(* \(#,##0.0000\);_(* \-??_);_(@_)"/>
    <numFmt numFmtId="216" formatCode="_ * #,##0.000_ ;_ * \-#,##0.000_ ;_ * &quot;-&quot;??_ ;_ @_ "/>
    <numFmt numFmtId="217" formatCode="_ * #,##0.0000_ ;_ * \-#,##0.0000_ ;_ * &quot;-&quot;??_ ;_ @_ "/>
    <numFmt numFmtId="218" formatCode="_ * #,##0.00000_ ;_ * \-#,##0.00000_ ;_ * &quot;-&quot;??_ ;_ @_ "/>
    <numFmt numFmtId="219" formatCode="_ * #,##0.0_ ;_ * \-#,##0.0_ ;_ * &quot;-&quot;??_ ;_ @_ "/>
    <numFmt numFmtId="220" formatCode="_ * #,##0_ ;_ * \-#,##0_ ;_ * &quot;-&quot;??_ ;_ @_ "/>
  </numFmts>
  <fonts count="5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color indexed="56"/>
      <name val="Calibri"/>
      <family val="2"/>
    </font>
    <font>
      <sz val="9"/>
      <color indexed="3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rgb="FF002060"/>
      <name val="Calibri"/>
      <family val="2"/>
    </font>
    <font>
      <sz val="9"/>
      <color rgb="FF0070C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3" fontId="0" fillId="0" borderId="0" applyFill="0" applyBorder="0" applyAlignment="0" applyProtection="0"/>
    <xf numFmtId="169" fontId="0" fillId="0" borderId="0" applyFill="0" applyBorder="0" applyAlignment="0" applyProtection="0"/>
    <xf numFmtId="4" fontId="3" fillId="0" borderId="0" applyFill="0" applyBorder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8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179" fontId="23" fillId="0" borderId="10" xfId="42" applyNumberFormat="1" applyFont="1" applyFill="1" applyBorder="1" applyAlignment="1">
      <alignment horizontal="center" vertical="center"/>
    </xf>
    <xf numFmtId="183" fontId="24" fillId="0" borderId="10" xfId="42" applyNumberFormat="1" applyFont="1" applyFill="1" applyBorder="1" applyAlignment="1">
      <alignment horizontal="center" vertical="center"/>
    </xf>
    <xf numFmtId="183" fontId="24" fillId="0" borderId="10" xfId="42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183" fontId="24" fillId="0" borderId="10" xfId="42" applyNumberFormat="1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3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center"/>
    </xf>
    <xf numFmtId="183" fontId="24" fillId="0" borderId="0" xfId="42" applyNumberFormat="1" applyFont="1" applyFill="1" applyAlignment="1">
      <alignment vertical="center"/>
    </xf>
    <xf numFmtId="183" fontId="24" fillId="0" borderId="0" xfId="42" applyNumberFormat="1" applyFont="1" applyFill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184" fontId="50" fillId="0" borderId="0" xfId="62" applyNumberFormat="1" applyFont="1" applyFill="1" applyBorder="1" applyAlignment="1">
      <alignment vertical="center"/>
      <protection/>
    </xf>
    <xf numFmtId="184" fontId="50" fillId="0" borderId="0" xfId="62" applyNumberFormat="1" applyFont="1" applyFill="1" applyBorder="1" applyAlignment="1">
      <alignment horizontal="left"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183" fontId="24" fillId="0" borderId="0" xfId="42" applyNumberFormat="1" applyFont="1" applyFill="1" applyBorder="1" applyAlignment="1">
      <alignment horizontal="center" vertical="center"/>
    </xf>
    <xf numFmtId="183" fontId="24" fillId="0" borderId="0" xfId="42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3" fillId="0" borderId="0" xfId="62" applyFont="1" applyFill="1" applyBorder="1" applyAlignment="1">
      <alignment vertical="center"/>
      <protection/>
    </xf>
    <xf numFmtId="0" fontId="23" fillId="0" borderId="0" xfId="62" applyFont="1" applyFill="1" applyBorder="1" applyAlignment="1">
      <alignment horizontal="left" vertical="center"/>
      <protection/>
    </xf>
    <xf numFmtId="181" fontId="51" fillId="0" borderId="0" xfId="44" applyNumberFormat="1" applyFont="1" applyFill="1" applyBorder="1" applyAlignment="1">
      <alignment vertical="center"/>
    </xf>
    <xf numFmtId="181" fontId="51" fillId="0" borderId="0" xfId="44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7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1" fontId="48" fillId="0" borderId="10" xfId="0" applyNumberFormat="1" applyFont="1" applyFill="1" applyBorder="1" applyAlignment="1">
      <alignment horizontal="left" vertical="center" wrapText="1"/>
    </xf>
    <xf numFmtId="1" fontId="49" fillId="0" borderId="10" xfId="0" applyNumberFormat="1" applyFont="1" applyFill="1" applyBorder="1" applyAlignment="1">
      <alignment horizontal="left" vertical="center" wrapText="1"/>
    </xf>
    <xf numFmtId="183" fontId="27" fillId="0" borderId="10" xfId="42" applyNumberFormat="1" applyFont="1" applyFill="1" applyBorder="1" applyAlignment="1">
      <alignment vertical="center"/>
    </xf>
    <xf numFmtId="183" fontId="27" fillId="0" borderId="10" xfId="42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184" fontId="50" fillId="0" borderId="0" xfId="62" applyNumberFormat="1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181" fontId="51" fillId="0" borderId="0" xfId="44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24" fillId="0" borderId="0" xfId="62" applyFont="1" applyFill="1" applyBorder="1" applyAlignment="1">
      <alignment horizontal="left" vertical="center"/>
      <protection/>
    </xf>
    <xf numFmtId="181" fontId="24" fillId="0" borderId="0" xfId="44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220" fontId="24" fillId="0" borderId="0" xfId="42" applyNumberFormat="1" applyFont="1" applyFill="1" applyBorder="1" applyAlignment="1">
      <alignment vertical="center"/>
    </xf>
    <xf numFmtId="1" fontId="48" fillId="0" borderId="10" xfId="0" applyNumberFormat="1" applyFont="1" applyFill="1" applyBorder="1" applyAlignment="1">
      <alignment horizontal="center" vertical="center"/>
    </xf>
    <xf numFmtId="0" fontId="27" fillId="0" borderId="10" xfId="59" applyFont="1" applyFill="1" applyBorder="1" applyAlignment="1">
      <alignment horizontal="left" vertical="center"/>
      <protection/>
    </xf>
    <xf numFmtId="183" fontId="24" fillId="0" borderId="0" xfId="0" applyNumberFormat="1" applyFont="1" applyFill="1" applyAlignment="1">
      <alignment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8" xfId="58"/>
    <cellStyle name="Normal 2" xfId="59"/>
    <cellStyle name="Normal 2 2" xfId="60"/>
    <cellStyle name="Normal 2 3" xfId="61"/>
    <cellStyle name="Normal 3" xfId="62"/>
    <cellStyle name="Normal 5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5"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1">
      <pane xSplit="8" ySplit="9" topLeftCell="I53" activePane="bottomRight" state="frozen"/>
      <selection pane="topLeft" activeCell="A1" sqref="A1"/>
      <selection pane="topRight" activeCell="I1" sqref="I1"/>
      <selection pane="bottomLeft" activeCell="A8" sqref="A8"/>
      <selection pane="bottomRight" activeCell="T1" sqref="T1"/>
    </sheetView>
  </sheetViews>
  <sheetFormatPr defaultColWidth="9.140625" defaultRowHeight="12.75"/>
  <cols>
    <col min="1" max="1" width="2.8515625" style="9" bestFit="1" customWidth="1"/>
    <col min="2" max="2" width="10.00390625" style="14" customWidth="1"/>
    <col min="3" max="3" width="14.421875" style="14" customWidth="1"/>
    <col min="4" max="4" width="16.421875" style="14" customWidth="1"/>
    <col min="5" max="5" width="10.7109375" style="14" customWidth="1"/>
    <col min="6" max="6" width="10.00390625" style="20" customWidth="1"/>
    <col min="7" max="7" width="9.57421875" style="20" customWidth="1"/>
    <col min="8" max="8" width="11.28125" style="14" customWidth="1"/>
    <col min="9" max="9" width="4.140625" style="9" customWidth="1"/>
    <col min="10" max="10" width="5.140625" style="9" customWidth="1"/>
    <col min="11" max="11" width="7.7109375" style="21" customWidth="1"/>
    <col min="12" max="12" width="7.8515625" style="21" customWidth="1"/>
    <col min="13" max="13" width="7.7109375" style="21" customWidth="1"/>
    <col min="14" max="14" width="6.8515625" style="21" customWidth="1"/>
    <col min="15" max="16" width="7.7109375" style="21" customWidth="1"/>
    <col min="17" max="17" width="6.8515625" style="21" customWidth="1"/>
    <col min="18" max="18" width="6.00390625" style="21" customWidth="1"/>
    <col min="19" max="19" width="7.7109375" style="21" customWidth="1"/>
    <col min="20" max="20" width="12.8515625" style="22" customWidth="1"/>
    <col min="21" max="16384" width="9.140625" style="9" customWidth="1"/>
  </cols>
  <sheetData>
    <row r="1" spans="1:20" s="35" customFormat="1" ht="20.25" customHeight="1">
      <c r="A1" s="28"/>
      <c r="B1" s="30" t="s">
        <v>113</v>
      </c>
      <c r="C1" s="29"/>
      <c r="D1" s="29"/>
      <c r="E1" s="29"/>
      <c r="F1" s="29"/>
      <c r="G1" s="51"/>
      <c r="H1" s="30"/>
      <c r="I1" s="31"/>
      <c r="J1" s="32"/>
      <c r="K1" s="32"/>
      <c r="L1" s="33"/>
      <c r="M1" s="33"/>
      <c r="N1" s="33"/>
      <c r="O1" s="33"/>
      <c r="P1" s="33"/>
      <c r="Q1" s="33"/>
      <c r="R1" s="33"/>
      <c r="S1" s="32"/>
      <c r="T1" s="28"/>
    </row>
    <row r="2" spans="1:20" s="35" customFormat="1" ht="19.5" customHeight="1">
      <c r="A2" s="28"/>
      <c r="B2" s="57" t="s">
        <v>114</v>
      </c>
      <c r="C2" s="36"/>
      <c r="D2" s="36"/>
      <c r="E2" s="36"/>
      <c r="F2" s="36"/>
      <c r="G2" s="52"/>
      <c r="H2" s="37"/>
      <c r="I2" s="31"/>
      <c r="J2" s="32"/>
      <c r="K2" s="32"/>
      <c r="L2" s="33"/>
      <c r="M2" s="33"/>
      <c r="N2" s="33"/>
      <c r="O2" s="33"/>
      <c r="P2" s="33"/>
      <c r="Q2" s="33"/>
      <c r="R2" s="33"/>
      <c r="S2" s="32"/>
      <c r="T2" s="28"/>
    </row>
    <row r="3" spans="1:20" s="35" customFormat="1" ht="15.75" customHeight="1">
      <c r="A3" s="28"/>
      <c r="B3" s="58" t="s">
        <v>115</v>
      </c>
      <c r="C3" s="38"/>
      <c r="D3" s="38"/>
      <c r="E3" s="38"/>
      <c r="F3" s="38"/>
      <c r="G3" s="53"/>
      <c r="H3" s="39"/>
      <c r="I3" s="31"/>
      <c r="J3" s="32"/>
      <c r="K3" s="32"/>
      <c r="L3" s="33"/>
      <c r="M3" s="33"/>
      <c r="N3" s="33"/>
      <c r="O3" s="33"/>
      <c r="P3" s="33"/>
      <c r="Q3" s="33"/>
      <c r="R3" s="33"/>
      <c r="S3" s="32"/>
      <c r="T3" s="28"/>
    </row>
    <row r="4" spans="1:20" s="35" customFormat="1" ht="18" customHeight="1">
      <c r="A4" s="28"/>
      <c r="B4" s="34" t="s">
        <v>116</v>
      </c>
      <c r="G4" s="28"/>
      <c r="H4" s="34"/>
      <c r="I4" s="28"/>
      <c r="J4" s="32"/>
      <c r="K4" s="32"/>
      <c r="L4" s="33"/>
      <c r="M4" s="33"/>
      <c r="N4" s="33"/>
      <c r="O4" s="33"/>
      <c r="P4" s="33"/>
      <c r="Q4" s="33"/>
      <c r="R4" s="33"/>
      <c r="S4" s="32"/>
      <c r="T4" s="28"/>
    </row>
    <row r="5" spans="1:20" s="35" customFormat="1" ht="12" customHeight="1">
      <c r="A5" s="28"/>
      <c r="B5" s="34" t="s">
        <v>117</v>
      </c>
      <c r="C5" s="40"/>
      <c r="D5" s="40"/>
      <c r="E5" s="40"/>
      <c r="F5" s="40"/>
      <c r="G5" s="54"/>
      <c r="H5" s="41"/>
      <c r="I5" s="28"/>
      <c r="J5" s="32"/>
      <c r="K5" s="32"/>
      <c r="L5" s="33"/>
      <c r="M5" s="33"/>
      <c r="N5" s="33"/>
      <c r="O5" s="33"/>
      <c r="P5" s="33"/>
      <c r="Q5" s="33"/>
      <c r="R5" s="33"/>
      <c r="S5" s="32"/>
      <c r="T5" s="28"/>
    </row>
    <row r="6" spans="1:20" ht="16.5" customHeight="1">
      <c r="A6" s="28"/>
      <c r="B6" s="34" t="s">
        <v>118</v>
      </c>
      <c r="C6" s="40"/>
      <c r="D6" s="40"/>
      <c r="E6" s="40"/>
      <c r="F6" s="40"/>
      <c r="G6" s="54"/>
      <c r="H6" s="41"/>
      <c r="I6" s="28"/>
      <c r="J6" s="32"/>
      <c r="K6" s="32"/>
      <c r="L6" s="33"/>
      <c r="M6" s="33"/>
      <c r="N6" s="61"/>
      <c r="O6" s="33"/>
      <c r="P6" s="33"/>
      <c r="Q6" s="33"/>
      <c r="R6" s="33"/>
      <c r="S6" s="32"/>
      <c r="T6" s="28"/>
    </row>
    <row r="7" spans="1:20" ht="17.25" customHeight="1">
      <c r="A7" s="28"/>
      <c r="B7" s="34" t="s">
        <v>137</v>
      </c>
      <c r="C7" s="40"/>
      <c r="D7" s="40"/>
      <c r="E7" s="40"/>
      <c r="F7" s="40"/>
      <c r="G7" s="54"/>
      <c r="H7" s="41"/>
      <c r="I7" s="28"/>
      <c r="J7" s="32"/>
      <c r="K7" s="32"/>
      <c r="L7" s="33"/>
      <c r="M7" s="33"/>
      <c r="N7" s="33"/>
      <c r="O7" s="33"/>
      <c r="P7" s="33"/>
      <c r="Q7" s="33"/>
      <c r="R7" s="33"/>
      <c r="S7" s="32"/>
      <c r="T7" s="28"/>
    </row>
    <row r="8" spans="1:20" ht="17.25" customHeight="1">
      <c r="A8" s="28"/>
      <c r="B8" s="41" t="s">
        <v>177</v>
      </c>
      <c r="C8" s="40"/>
      <c r="D8" s="40"/>
      <c r="E8" s="40"/>
      <c r="F8" s="40"/>
      <c r="G8" s="54"/>
      <c r="H8" s="41"/>
      <c r="I8" s="28"/>
      <c r="J8" s="32"/>
      <c r="K8" s="32"/>
      <c r="L8" s="33"/>
      <c r="M8" s="33"/>
      <c r="N8" s="33"/>
      <c r="O8" s="33"/>
      <c r="P8" s="33"/>
      <c r="Q8" s="33"/>
      <c r="R8" s="33"/>
      <c r="S8" s="32"/>
      <c r="T8" s="28"/>
    </row>
    <row r="9" spans="1:20" ht="19.5" customHeight="1">
      <c r="A9" s="2" t="s">
        <v>0</v>
      </c>
      <c r="B9" s="4" t="s">
        <v>1</v>
      </c>
      <c r="C9" s="3" t="s">
        <v>14</v>
      </c>
      <c r="D9" s="3" t="s">
        <v>2</v>
      </c>
      <c r="E9" s="4" t="s">
        <v>18</v>
      </c>
      <c r="F9" s="15" t="s">
        <v>16</v>
      </c>
      <c r="G9" s="55" t="s">
        <v>3</v>
      </c>
      <c r="H9" s="16" t="s">
        <v>15</v>
      </c>
      <c r="I9" s="5" t="s">
        <v>4</v>
      </c>
      <c r="J9" s="6" t="s">
        <v>5</v>
      </c>
      <c r="K9" s="7" t="s">
        <v>6</v>
      </c>
      <c r="L9" s="8" t="s">
        <v>7</v>
      </c>
      <c r="M9" s="7" t="s">
        <v>8</v>
      </c>
      <c r="N9" s="8" t="s">
        <v>9</v>
      </c>
      <c r="O9" s="8" t="s">
        <v>7</v>
      </c>
      <c r="P9" s="7" t="s">
        <v>8</v>
      </c>
      <c r="Q9" s="8" t="s">
        <v>10</v>
      </c>
      <c r="R9" s="8" t="s">
        <v>11</v>
      </c>
      <c r="S9" s="8" t="s">
        <v>12</v>
      </c>
      <c r="T9" s="7" t="s">
        <v>13</v>
      </c>
    </row>
    <row r="10" spans="1:20" s="13" customFormat="1" ht="13.5" customHeight="1">
      <c r="A10" s="10">
        <v>1</v>
      </c>
      <c r="B10" s="59" t="s">
        <v>77</v>
      </c>
      <c r="C10" s="18" t="s">
        <v>19</v>
      </c>
      <c r="D10" s="23" t="s">
        <v>46</v>
      </c>
      <c r="E10" s="24" t="s">
        <v>73</v>
      </c>
      <c r="F10" s="24" t="s">
        <v>73</v>
      </c>
      <c r="G10" s="25">
        <v>2018019639</v>
      </c>
      <c r="H10" s="25">
        <v>101289621808</v>
      </c>
      <c r="I10" s="11">
        <v>31</v>
      </c>
      <c r="J10" s="1">
        <v>31</v>
      </c>
      <c r="K10" s="12">
        <v>15000</v>
      </c>
      <c r="L10" s="12">
        <v>4000</v>
      </c>
      <c r="M10" s="12">
        <f aca="true" t="shared" si="0" ref="M10:M39">K10+L10</f>
        <v>19000</v>
      </c>
      <c r="N10" s="7">
        <f aca="true" t="shared" si="1" ref="N10:N39">K10/I10*J10</f>
        <v>15000</v>
      </c>
      <c r="O10" s="7">
        <f aca="true" t="shared" si="2" ref="O10:O39">L10/I10*J10</f>
        <v>4000</v>
      </c>
      <c r="P10" s="7">
        <f aca="true" t="shared" si="3" ref="P10:P39">N10+O10</f>
        <v>19000</v>
      </c>
      <c r="Q10" s="7">
        <f aca="true" t="shared" si="4" ref="Q10:Q39">N10*12%</f>
        <v>1800</v>
      </c>
      <c r="R10" s="7">
        <f aca="true" t="shared" si="5" ref="R10:R26">ROUNDUP(P10*0.75%,0)</f>
        <v>143</v>
      </c>
      <c r="S10" s="7">
        <f>P10-Q10-R10</f>
        <v>17057</v>
      </c>
      <c r="T10" s="7" t="s">
        <v>17</v>
      </c>
    </row>
    <row r="11" spans="1:20" s="13" customFormat="1" ht="15" customHeight="1">
      <c r="A11" s="10">
        <v>2</v>
      </c>
      <c r="B11" s="59" t="s">
        <v>78</v>
      </c>
      <c r="C11" s="18" t="s">
        <v>20</v>
      </c>
      <c r="D11" s="23" t="s">
        <v>47</v>
      </c>
      <c r="E11" s="24" t="s">
        <v>74</v>
      </c>
      <c r="F11" s="24" t="s">
        <v>74</v>
      </c>
      <c r="G11" s="17">
        <v>2016401554</v>
      </c>
      <c r="H11" s="25">
        <v>100993857527</v>
      </c>
      <c r="I11" s="11">
        <v>31</v>
      </c>
      <c r="J11" s="1">
        <v>31</v>
      </c>
      <c r="K11" s="12">
        <v>15000</v>
      </c>
      <c r="L11" s="12">
        <v>1792</v>
      </c>
      <c r="M11" s="12">
        <f t="shared" si="0"/>
        <v>16792</v>
      </c>
      <c r="N11" s="7">
        <f t="shared" si="1"/>
        <v>15000</v>
      </c>
      <c r="O11" s="7">
        <f t="shared" si="2"/>
        <v>1792</v>
      </c>
      <c r="P11" s="7">
        <f t="shared" si="3"/>
        <v>16792</v>
      </c>
      <c r="Q11" s="7">
        <f t="shared" si="4"/>
        <v>1800</v>
      </c>
      <c r="R11" s="7">
        <f t="shared" si="5"/>
        <v>126</v>
      </c>
      <c r="S11" s="7">
        <f aca="true" t="shared" si="6" ref="S11:S57">P11-Q11-R11</f>
        <v>14866</v>
      </c>
      <c r="T11" s="7" t="s">
        <v>17</v>
      </c>
    </row>
    <row r="12" spans="1:20" s="13" customFormat="1" ht="15" customHeight="1">
      <c r="A12" s="10">
        <v>3</v>
      </c>
      <c r="B12" s="59" t="s">
        <v>79</v>
      </c>
      <c r="C12" s="18" t="s">
        <v>21</v>
      </c>
      <c r="D12" s="23" t="s">
        <v>48</v>
      </c>
      <c r="E12" s="24" t="s">
        <v>73</v>
      </c>
      <c r="F12" s="24" t="s">
        <v>73</v>
      </c>
      <c r="G12" s="17">
        <v>2018016193</v>
      </c>
      <c r="H12" s="25">
        <v>101289621767</v>
      </c>
      <c r="I12" s="11">
        <v>31</v>
      </c>
      <c r="J12" s="1">
        <v>31</v>
      </c>
      <c r="K12" s="12">
        <v>15000</v>
      </c>
      <c r="L12" s="12">
        <v>4000</v>
      </c>
      <c r="M12" s="12">
        <f t="shared" si="0"/>
        <v>19000</v>
      </c>
      <c r="N12" s="7">
        <f t="shared" si="1"/>
        <v>15000</v>
      </c>
      <c r="O12" s="7">
        <f t="shared" si="2"/>
        <v>4000</v>
      </c>
      <c r="P12" s="7">
        <f t="shared" si="3"/>
        <v>19000</v>
      </c>
      <c r="Q12" s="7">
        <f t="shared" si="4"/>
        <v>1800</v>
      </c>
      <c r="R12" s="7">
        <f t="shared" si="5"/>
        <v>143</v>
      </c>
      <c r="S12" s="7">
        <f t="shared" si="6"/>
        <v>17057</v>
      </c>
      <c r="T12" s="7" t="s">
        <v>17</v>
      </c>
    </row>
    <row r="13" spans="1:20" s="13" customFormat="1" ht="15" customHeight="1">
      <c r="A13" s="10">
        <v>4</v>
      </c>
      <c r="B13" s="59" t="s">
        <v>80</v>
      </c>
      <c r="C13" s="18" t="s">
        <v>22</v>
      </c>
      <c r="D13" s="23" t="s">
        <v>49</v>
      </c>
      <c r="E13" s="24" t="s">
        <v>73</v>
      </c>
      <c r="F13" s="24" t="s">
        <v>73</v>
      </c>
      <c r="G13" s="17">
        <v>2016633066</v>
      </c>
      <c r="H13" s="25">
        <v>101098064161</v>
      </c>
      <c r="I13" s="11">
        <v>31</v>
      </c>
      <c r="J13" s="1">
        <v>20</v>
      </c>
      <c r="K13" s="12">
        <v>15000</v>
      </c>
      <c r="L13" s="12">
        <v>4000</v>
      </c>
      <c r="M13" s="12">
        <f t="shared" si="0"/>
        <v>19000</v>
      </c>
      <c r="N13" s="7">
        <f t="shared" si="1"/>
        <v>9677.41935483871</v>
      </c>
      <c r="O13" s="7">
        <f t="shared" si="2"/>
        <v>2580.6451612903224</v>
      </c>
      <c r="P13" s="7">
        <f t="shared" si="3"/>
        <v>12258.064516129032</v>
      </c>
      <c r="Q13" s="7">
        <f t="shared" si="4"/>
        <v>1161.2903225806451</v>
      </c>
      <c r="R13" s="7">
        <f t="shared" si="5"/>
        <v>92</v>
      </c>
      <c r="S13" s="7">
        <f t="shared" si="6"/>
        <v>11004.774193548386</v>
      </c>
      <c r="T13" s="7" t="s">
        <v>17</v>
      </c>
    </row>
    <row r="14" spans="1:20" s="13" customFormat="1" ht="15" customHeight="1">
      <c r="A14" s="10">
        <v>5</v>
      </c>
      <c r="B14" s="59" t="s">
        <v>81</v>
      </c>
      <c r="C14" s="18" t="s">
        <v>23</v>
      </c>
      <c r="D14" s="23" t="s">
        <v>50</v>
      </c>
      <c r="E14" s="24" t="s">
        <v>73</v>
      </c>
      <c r="F14" s="24" t="s">
        <v>73</v>
      </c>
      <c r="G14" s="17">
        <v>1114943057</v>
      </c>
      <c r="H14" s="25">
        <v>100101078060</v>
      </c>
      <c r="I14" s="11">
        <v>31</v>
      </c>
      <c r="J14" s="1">
        <v>31</v>
      </c>
      <c r="K14" s="12">
        <v>15000</v>
      </c>
      <c r="L14" s="12">
        <v>4000</v>
      </c>
      <c r="M14" s="12">
        <f t="shared" si="0"/>
        <v>19000</v>
      </c>
      <c r="N14" s="7">
        <f t="shared" si="1"/>
        <v>15000</v>
      </c>
      <c r="O14" s="7">
        <f t="shared" si="2"/>
        <v>4000</v>
      </c>
      <c r="P14" s="7">
        <f t="shared" si="3"/>
        <v>19000</v>
      </c>
      <c r="Q14" s="7">
        <f t="shared" si="4"/>
        <v>1800</v>
      </c>
      <c r="R14" s="7">
        <f t="shared" si="5"/>
        <v>143</v>
      </c>
      <c r="S14" s="7">
        <f t="shared" si="6"/>
        <v>17057</v>
      </c>
      <c r="T14" s="7" t="s">
        <v>17</v>
      </c>
    </row>
    <row r="15" spans="1:20" s="13" customFormat="1" ht="15" customHeight="1">
      <c r="A15" s="10">
        <v>6</v>
      </c>
      <c r="B15" s="59" t="s">
        <v>82</v>
      </c>
      <c r="C15" s="18" t="s">
        <v>24</v>
      </c>
      <c r="D15" s="23" t="s">
        <v>51</v>
      </c>
      <c r="E15" s="24" t="s">
        <v>75</v>
      </c>
      <c r="F15" s="24" t="s">
        <v>75</v>
      </c>
      <c r="G15" s="25">
        <v>5122307567</v>
      </c>
      <c r="H15" s="25">
        <v>100062982771</v>
      </c>
      <c r="I15" s="11">
        <v>31</v>
      </c>
      <c r="J15" s="1">
        <v>31</v>
      </c>
      <c r="K15" s="12">
        <v>15000</v>
      </c>
      <c r="L15" s="12">
        <v>5357</v>
      </c>
      <c r="M15" s="12">
        <f t="shared" si="0"/>
        <v>20357</v>
      </c>
      <c r="N15" s="7">
        <f t="shared" si="1"/>
        <v>15000</v>
      </c>
      <c r="O15" s="7">
        <f t="shared" si="2"/>
        <v>5357</v>
      </c>
      <c r="P15" s="7">
        <f t="shared" si="3"/>
        <v>20357</v>
      </c>
      <c r="Q15" s="7">
        <f t="shared" si="4"/>
        <v>1800</v>
      </c>
      <c r="R15" s="7">
        <f t="shared" si="5"/>
        <v>153</v>
      </c>
      <c r="S15" s="7">
        <f t="shared" si="6"/>
        <v>18404</v>
      </c>
      <c r="T15" s="7" t="s">
        <v>17</v>
      </c>
    </row>
    <row r="16" spans="1:20" s="13" customFormat="1" ht="15" customHeight="1">
      <c r="A16" s="10">
        <v>7</v>
      </c>
      <c r="B16" s="59" t="s">
        <v>83</v>
      </c>
      <c r="C16" s="18" t="s">
        <v>25</v>
      </c>
      <c r="D16" s="23" t="s">
        <v>52</v>
      </c>
      <c r="E16" s="24" t="s">
        <v>73</v>
      </c>
      <c r="F16" s="24" t="s">
        <v>73</v>
      </c>
      <c r="G16" s="25">
        <v>2018016211</v>
      </c>
      <c r="H16" s="25">
        <v>101289621779</v>
      </c>
      <c r="I16" s="11">
        <v>31</v>
      </c>
      <c r="J16" s="1">
        <v>31</v>
      </c>
      <c r="K16" s="12">
        <v>15000</v>
      </c>
      <c r="L16" s="12">
        <v>4000</v>
      </c>
      <c r="M16" s="12">
        <f t="shared" si="0"/>
        <v>19000</v>
      </c>
      <c r="N16" s="7">
        <f t="shared" si="1"/>
        <v>15000</v>
      </c>
      <c r="O16" s="7">
        <f t="shared" si="2"/>
        <v>4000</v>
      </c>
      <c r="P16" s="7">
        <f t="shared" si="3"/>
        <v>19000</v>
      </c>
      <c r="Q16" s="7">
        <f t="shared" si="4"/>
        <v>1800</v>
      </c>
      <c r="R16" s="7">
        <f t="shared" si="5"/>
        <v>143</v>
      </c>
      <c r="S16" s="7">
        <f t="shared" si="6"/>
        <v>17057</v>
      </c>
      <c r="T16" s="7" t="s">
        <v>17</v>
      </c>
    </row>
    <row r="17" spans="1:20" ht="15" customHeight="1">
      <c r="A17" s="10">
        <v>8</v>
      </c>
      <c r="B17" s="59" t="s">
        <v>84</v>
      </c>
      <c r="C17" s="18" t="s">
        <v>26</v>
      </c>
      <c r="D17" s="23" t="s">
        <v>53</v>
      </c>
      <c r="E17" s="24" t="s">
        <v>74</v>
      </c>
      <c r="F17" s="24" t="s">
        <v>74</v>
      </c>
      <c r="G17" s="17">
        <v>2006483740</v>
      </c>
      <c r="H17" s="25">
        <v>100036533319</v>
      </c>
      <c r="I17" s="11">
        <v>31</v>
      </c>
      <c r="J17" s="1">
        <v>31</v>
      </c>
      <c r="K17" s="12">
        <v>15000</v>
      </c>
      <c r="L17" s="12">
        <v>1792</v>
      </c>
      <c r="M17" s="12">
        <f t="shared" si="0"/>
        <v>16792</v>
      </c>
      <c r="N17" s="7">
        <f t="shared" si="1"/>
        <v>15000</v>
      </c>
      <c r="O17" s="7">
        <f t="shared" si="2"/>
        <v>1792</v>
      </c>
      <c r="P17" s="7">
        <f t="shared" si="3"/>
        <v>16792</v>
      </c>
      <c r="Q17" s="7">
        <f t="shared" si="4"/>
        <v>1800</v>
      </c>
      <c r="R17" s="7">
        <f t="shared" si="5"/>
        <v>126</v>
      </c>
      <c r="S17" s="7">
        <f t="shared" si="6"/>
        <v>14866</v>
      </c>
      <c r="T17" s="7" t="s">
        <v>17</v>
      </c>
    </row>
    <row r="18" spans="1:20" ht="15" customHeight="1">
      <c r="A18" s="10">
        <v>9</v>
      </c>
      <c r="B18" s="59" t="s">
        <v>86</v>
      </c>
      <c r="C18" s="18" t="s">
        <v>28</v>
      </c>
      <c r="D18" s="23" t="s">
        <v>55</v>
      </c>
      <c r="E18" s="24" t="s">
        <v>74</v>
      </c>
      <c r="F18" s="24" t="s">
        <v>74</v>
      </c>
      <c r="G18" s="17">
        <v>2016244537</v>
      </c>
      <c r="H18" s="25">
        <v>100932689542</v>
      </c>
      <c r="I18" s="11">
        <v>31</v>
      </c>
      <c r="J18" s="1">
        <v>31</v>
      </c>
      <c r="K18" s="12">
        <v>15000</v>
      </c>
      <c r="L18" s="12">
        <v>1792</v>
      </c>
      <c r="M18" s="12">
        <f t="shared" si="0"/>
        <v>16792</v>
      </c>
      <c r="N18" s="7">
        <f t="shared" si="1"/>
        <v>15000</v>
      </c>
      <c r="O18" s="7">
        <f t="shared" si="2"/>
        <v>1792</v>
      </c>
      <c r="P18" s="7">
        <f t="shared" si="3"/>
        <v>16792</v>
      </c>
      <c r="Q18" s="7">
        <f t="shared" si="4"/>
        <v>1800</v>
      </c>
      <c r="R18" s="7">
        <f t="shared" si="5"/>
        <v>126</v>
      </c>
      <c r="S18" s="7">
        <f t="shared" si="6"/>
        <v>14866</v>
      </c>
      <c r="T18" s="7" t="s">
        <v>17</v>
      </c>
    </row>
    <row r="19" spans="1:20" ht="15" customHeight="1">
      <c r="A19" s="10">
        <v>10</v>
      </c>
      <c r="B19" s="59" t="s">
        <v>85</v>
      </c>
      <c r="C19" s="18" t="s">
        <v>27</v>
      </c>
      <c r="D19" s="23" t="s">
        <v>54</v>
      </c>
      <c r="E19" s="24" t="s">
        <v>74</v>
      </c>
      <c r="F19" s="24" t="s">
        <v>74</v>
      </c>
      <c r="G19" s="17">
        <v>2015154105</v>
      </c>
      <c r="H19" s="25">
        <v>100062944059</v>
      </c>
      <c r="I19" s="11">
        <v>31</v>
      </c>
      <c r="J19" s="1">
        <v>31</v>
      </c>
      <c r="K19" s="12">
        <v>15000</v>
      </c>
      <c r="L19" s="12">
        <v>1792</v>
      </c>
      <c r="M19" s="12">
        <f t="shared" si="0"/>
        <v>16792</v>
      </c>
      <c r="N19" s="7">
        <f t="shared" si="1"/>
        <v>15000</v>
      </c>
      <c r="O19" s="7">
        <f t="shared" si="2"/>
        <v>1792</v>
      </c>
      <c r="P19" s="7">
        <f t="shared" si="3"/>
        <v>16792</v>
      </c>
      <c r="Q19" s="7">
        <f t="shared" si="4"/>
        <v>1800</v>
      </c>
      <c r="R19" s="7">
        <f t="shared" si="5"/>
        <v>126</v>
      </c>
      <c r="S19" s="7">
        <f t="shared" si="6"/>
        <v>14866</v>
      </c>
      <c r="T19" s="7" t="s">
        <v>17</v>
      </c>
    </row>
    <row r="20" spans="1:20" ht="15" customHeight="1">
      <c r="A20" s="10">
        <v>11</v>
      </c>
      <c r="B20" s="59" t="s">
        <v>87</v>
      </c>
      <c r="C20" s="18" t="s">
        <v>29</v>
      </c>
      <c r="D20" s="23" t="s">
        <v>56</v>
      </c>
      <c r="E20" s="24" t="s">
        <v>73</v>
      </c>
      <c r="F20" s="24" t="s">
        <v>73</v>
      </c>
      <c r="G20" s="25">
        <v>1014397007</v>
      </c>
      <c r="H20" s="25">
        <v>101400730680</v>
      </c>
      <c r="I20" s="11">
        <v>31</v>
      </c>
      <c r="J20" s="1">
        <v>31</v>
      </c>
      <c r="K20" s="12">
        <v>15000</v>
      </c>
      <c r="L20" s="12">
        <v>4000</v>
      </c>
      <c r="M20" s="12">
        <f t="shared" si="0"/>
        <v>19000</v>
      </c>
      <c r="N20" s="7">
        <f t="shared" si="1"/>
        <v>15000</v>
      </c>
      <c r="O20" s="7">
        <f t="shared" si="2"/>
        <v>4000</v>
      </c>
      <c r="P20" s="7">
        <f t="shared" si="3"/>
        <v>19000</v>
      </c>
      <c r="Q20" s="7">
        <f t="shared" si="4"/>
        <v>1800</v>
      </c>
      <c r="R20" s="7">
        <f t="shared" si="5"/>
        <v>143</v>
      </c>
      <c r="S20" s="7">
        <f t="shared" si="6"/>
        <v>17057</v>
      </c>
      <c r="T20" s="7" t="s">
        <v>17</v>
      </c>
    </row>
    <row r="21" spans="1:20" ht="15" customHeight="1">
      <c r="A21" s="10">
        <v>12</v>
      </c>
      <c r="B21" s="59" t="s">
        <v>88</v>
      </c>
      <c r="C21" s="18" t="s">
        <v>30</v>
      </c>
      <c r="D21" s="23" t="s">
        <v>57</v>
      </c>
      <c r="E21" s="24" t="s">
        <v>74</v>
      </c>
      <c r="F21" s="24" t="s">
        <v>74</v>
      </c>
      <c r="G21" s="17">
        <v>2012077899</v>
      </c>
      <c r="H21" s="25">
        <v>100036533860</v>
      </c>
      <c r="I21" s="11">
        <v>31</v>
      </c>
      <c r="J21" s="1">
        <v>31</v>
      </c>
      <c r="K21" s="12">
        <v>15000</v>
      </c>
      <c r="L21" s="12">
        <v>1792</v>
      </c>
      <c r="M21" s="12">
        <f t="shared" si="0"/>
        <v>16792</v>
      </c>
      <c r="N21" s="7">
        <f t="shared" si="1"/>
        <v>15000</v>
      </c>
      <c r="O21" s="7">
        <f t="shared" si="2"/>
        <v>1792</v>
      </c>
      <c r="P21" s="7">
        <f t="shared" si="3"/>
        <v>16792</v>
      </c>
      <c r="Q21" s="7">
        <f t="shared" si="4"/>
        <v>1800</v>
      </c>
      <c r="R21" s="7">
        <f t="shared" si="5"/>
        <v>126</v>
      </c>
      <c r="S21" s="7">
        <f t="shared" si="6"/>
        <v>14866</v>
      </c>
      <c r="T21" s="7" t="s">
        <v>17</v>
      </c>
    </row>
    <row r="22" spans="1:20" ht="15" customHeight="1">
      <c r="A22" s="10">
        <v>13</v>
      </c>
      <c r="B22" s="59" t="s">
        <v>89</v>
      </c>
      <c r="C22" s="18" t="s">
        <v>31</v>
      </c>
      <c r="D22" s="23" t="s">
        <v>58</v>
      </c>
      <c r="E22" s="24" t="s">
        <v>73</v>
      </c>
      <c r="F22" s="24" t="s">
        <v>73</v>
      </c>
      <c r="G22" s="17">
        <v>2012239292</v>
      </c>
      <c r="H22" s="25">
        <v>100063070740</v>
      </c>
      <c r="I22" s="11">
        <v>31</v>
      </c>
      <c r="J22" s="1">
        <v>27</v>
      </c>
      <c r="K22" s="12">
        <v>15000</v>
      </c>
      <c r="L22" s="12">
        <v>4000</v>
      </c>
      <c r="M22" s="12">
        <f t="shared" si="0"/>
        <v>19000</v>
      </c>
      <c r="N22" s="7">
        <f t="shared" si="1"/>
        <v>13064.516129032258</v>
      </c>
      <c r="O22" s="7">
        <f t="shared" si="2"/>
        <v>3483.8709677419356</v>
      </c>
      <c r="P22" s="7">
        <f t="shared" si="3"/>
        <v>16548.387096774193</v>
      </c>
      <c r="Q22" s="7">
        <f t="shared" si="4"/>
        <v>1567.7419354838707</v>
      </c>
      <c r="R22" s="7">
        <f t="shared" si="5"/>
        <v>125</v>
      </c>
      <c r="S22" s="7">
        <f t="shared" si="6"/>
        <v>14855.645161290322</v>
      </c>
      <c r="T22" s="7" t="s">
        <v>17</v>
      </c>
    </row>
    <row r="23" spans="1:20" ht="15" customHeight="1">
      <c r="A23" s="10">
        <v>14</v>
      </c>
      <c r="B23" s="59" t="s">
        <v>112</v>
      </c>
      <c r="C23" s="18" t="s">
        <v>132</v>
      </c>
      <c r="D23" s="23" t="s">
        <v>133</v>
      </c>
      <c r="E23" s="24" t="s">
        <v>74</v>
      </c>
      <c r="F23" s="24" t="s">
        <v>74</v>
      </c>
      <c r="G23" s="17">
        <v>2018021545</v>
      </c>
      <c r="H23" s="26">
        <v>101592555529</v>
      </c>
      <c r="I23" s="11">
        <v>31</v>
      </c>
      <c r="J23" s="1">
        <v>31</v>
      </c>
      <c r="K23" s="12">
        <v>15000</v>
      </c>
      <c r="L23" s="12">
        <v>1792</v>
      </c>
      <c r="M23" s="12">
        <f t="shared" si="0"/>
        <v>16792</v>
      </c>
      <c r="N23" s="7">
        <f t="shared" si="1"/>
        <v>15000</v>
      </c>
      <c r="O23" s="7">
        <f t="shared" si="2"/>
        <v>1792</v>
      </c>
      <c r="P23" s="7">
        <f t="shared" si="3"/>
        <v>16792</v>
      </c>
      <c r="Q23" s="7">
        <f t="shared" si="4"/>
        <v>1800</v>
      </c>
      <c r="R23" s="7">
        <f t="shared" si="5"/>
        <v>126</v>
      </c>
      <c r="S23" s="7">
        <f t="shared" si="6"/>
        <v>14866</v>
      </c>
      <c r="T23" s="7" t="s">
        <v>17</v>
      </c>
    </row>
    <row r="24" spans="1:20" ht="15" customHeight="1">
      <c r="A24" s="10">
        <v>15</v>
      </c>
      <c r="B24" s="59" t="s">
        <v>107</v>
      </c>
      <c r="C24" s="18" t="s">
        <v>125</v>
      </c>
      <c r="D24" s="23" t="s">
        <v>124</v>
      </c>
      <c r="E24" s="24" t="s">
        <v>74</v>
      </c>
      <c r="F24" s="24" t="s">
        <v>74</v>
      </c>
      <c r="G24" s="17">
        <v>2018017285</v>
      </c>
      <c r="H24" s="26">
        <v>101592555540</v>
      </c>
      <c r="I24" s="11">
        <v>31</v>
      </c>
      <c r="J24" s="1">
        <v>31</v>
      </c>
      <c r="K24" s="12">
        <v>15000</v>
      </c>
      <c r="L24" s="12">
        <v>1792</v>
      </c>
      <c r="M24" s="12">
        <f t="shared" si="0"/>
        <v>16792</v>
      </c>
      <c r="N24" s="7">
        <f t="shared" si="1"/>
        <v>15000</v>
      </c>
      <c r="O24" s="7">
        <f t="shared" si="2"/>
        <v>1792</v>
      </c>
      <c r="P24" s="7">
        <f t="shared" si="3"/>
        <v>16792</v>
      </c>
      <c r="Q24" s="7">
        <f t="shared" si="4"/>
        <v>1800</v>
      </c>
      <c r="R24" s="7">
        <f t="shared" si="5"/>
        <v>126</v>
      </c>
      <c r="S24" s="7">
        <f t="shared" si="6"/>
        <v>14866</v>
      </c>
      <c r="T24" s="7" t="s">
        <v>17</v>
      </c>
    </row>
    <row r="25" spans="1:20" s="13" customFormat="1" ht="15" customHeight="1">
      <c r="A25" s="10">
        <v>16</v>
      </c>
      <c r="B25" s="59" t="s">
        <v>108</v>
      </c>
      <c r="C25" s="18" t="s">
        <v>126</v>
      </c>
      <c r="D25" s="23" t="s">
        <v>127</v>
      </c>
      <c r="E25" s="23" t="s">
        <v>73</v>
      </c>
      <c r="F25" s="23" t="s">
        <v>73</v>
      </c>
      <c r="G25" s="17">
        <v>2213765770</v>
      </c>
      <c r="H25" s="26">
        <v>100923647239</v>
      </c>
      <c r="I25" s="11">
        <v>31</v>
      </c>
      <c r="J25" s="1">
        <v>31</v>
      </c>
      <c r="K25" s="12">
        <v>15000</v>
      </c>
      <c r="L25" s="12">
        <v>4000</v>
      </c>
      <c r="M25" s="12">
        <f t="shared" si="0"/>
        <v>19000</v>
      </c>
      <c r="N25" s="7">
        <f t="shared" si="1"/>
        <v>15000</v>
      </c>
      <c r="O25" s="7">
        <f t="shared" si="2"/>
        <v>4000</v>
      </c>
      <c r="P25" s="7">
        <f t="shared" si="3"/>
        <v>19000</v>
      </c>
      <c r="Q25" s="7">
        <f t="shared" si="4"/>
        <v>1800</v>
      </c>
      <c r="R25" s="7">
        <f t="shared" si="5"/>
        <v>143</v>
      </c>
      <c r="S25" s="7">
        <f t="shared" si="6"/>
        <v>17057</v>
      </c>
      <c r="T25" s="7" t="s">
        <v>17</v>
      </c>
    </row>
    <row r="26" spans="1:20" ht="15" customHeight="1">
      <c r="A26" s="10">
        <v>17</v>
      </c>
      <c r="B26" s="59" t="s">
        <v>90</v>
      </c>
      <c r="C26" s="18" t="s">
        <v>32</v>
      </c>
      <c r="D26" s="23" t="s">
        <v>59</v>
      </c>
      <c r="E26" s="24" t="s">
        <v>73</v>
      </c>
      <c r="F26" s="24" t="s">
        <v>73</v>
      </c>
      <c r="G26" s="25">
        <v>1115083152</v>
      </c>
      <c r="H26" s="25">
        <v>101101708967</v>
      </c>
      <c r="I26" s="11">
        <v>31</v>
      </c>
      <c r="J26" s="1">
        <v>30</v>
      </c>
      <c r="K26" s="12">
        <v>15000</v>
      </c>
      <c r="L26" s="12">
        <v>4000</v>
      </c>
      <c r="M26" s="12">
        <f t="shared" si="0"/>
        <v>19000</v>
      </c>
      <c r="N26" s="7">
        <f t="shared" si="1"/>
        <v>14516.129032258064</v>
      </c>
      <c r="O26" s="7">
        <f t="shared" si="2"/>
        <v>3870.967741935484</v>
      </c>
      <c r="P26" s="7">
        <f t="shared" si="3"/>
        <v>18387.09677419355</v>
      </c>
      <c r="Q26" s="7">
        <f t="shared" si="4"/>
        <v>1741.9354838709676</v>
      </c>
      <c r="R26" s="7">
        <f t="shared" si="5"/>
        <v>138</v>
      </c>
      <c r="S26" s="7">
        <f t="shared" si="6"/>
        <v>16507.161290322583</v>
      </c>
      <c r="T26" s="7" t="s">
        <v>17</v>
      </c>
    </row>
    <row r="27" spans="1:20" ht="15" customHeight="1">
      <c r="A27" s="10">
        <v>18</v>
      </c>
      <c r="B27" s="59" t="s">
        <v>106</v>
      </c>
      <c r="C27" s="18" t="s">
        <v>122</v>
      </c>
      <c r="D27" s="23" t="s">
        <v>123</v>
      </c>
      <c r="E27" s="23" t="s">
        <v>76</v>
      </c>
      <c r="F27" s="23" t="s">
        <v>76</v>
      </c>
      <c r="G27" s="17" t="s">
        <v>174</v>
      </c>
      <c r="H27" s="26">
        <v>101401508853</v>
      </c>
      <c r="I27" s="11">
        <v>31</v>
      </c>
      <c r="J27" s="1">
        <v>31</v>
      </c>
      <c r="K27" s="12">
        <v>15000</v>
      </c>
      <c r="L27" s="12">
        <v>7146</v>
      </c>
      <c r="M27" s="12">
        <f t="shared" si="0"/>
        <v>22146</v>
      </c>
      <c r="N27" s="7">
        <f t="shared" si="1"/>
        <v>15000</v>
      </c>
      <c r="O27" s="7">
        <f t="shared" si="2"/>
        <v>7146</v>
      </c>
      <c r="P27" s="7">
        <f t="shared" si="3"/>
        <v>22146</v>
      </c>
      <c r="Q27" s="7">
        <f t="shared" si="4"/>
        <v>1800</v>
      </c>
      <c r="R27" s="7">
        <v>0</v>
      </c>
      <c r="S27" s="7">
        <f t="shared" si="6"/>
        <v>20346</v>
      </c>
      <c r="T27" s="7" t="s">
        <v>17</v>
      </c>
    </row>
    <row r="28" spans="1:22" ht="15" customHeight="1">
      <c r="A28" s="10">
        <v>19</v>
      </c>
      <c r="B28" s="59" t="s">
        <v>91</v>
      </c>
      <c r="C28" s="18" t="s">
        <v>33</v>
      </c>
      <c r="D28" s="23" t="s">
        <v>60</v>
      </c>
      <c r="E28" s="24" t="s">
        <v>74</v>
      </c>
      <c r="F28" s="24" t="s">
        <v>74</v>
      </c>
      <c r="G28" s="17">
        <v>1014384053</v>
      </c>
      <c r="H28" s="25">
        <v>100796587294</v>
      </c>
      <c r="I28" s="11">
        <v>31</v>
      </c>
      <c r="J28" s="1">
        <v>31</v>
      </c>
      <c r="K28" s="12">
        <v>15000</v>
      </c>
      <c r="L28" s="12">
        <v>1792</v>
      </c>
      <c r="M28" s="12">
        <f t="shared" si="0"/>
        <v>16792</v>
      </c>
      <c r="N28" s="7">
        <f t="shared" si="1"/>
        <v>15000</v>
      </c>
      <c r="O28" s="7">
        <f t="shared" si="2"/>
        <v>1792</v>
      </c>
      <c r="P28" s="7">
        <f t="shared" si="3"/>
        <v>16792</v>
      </c>
      <c r="Q28" s="7">
        <f t="shared" si="4"/>
        <v>1800</v>
      </c>
      <c r="R28" s="7">
        <f aca="true" t="shared" si="7" ref="R28:R40">ROUNDUP(P28*0.75%,0)</f>
        <v>126</v>
      </c>
      <c r="S28" s="7">
        <f t="shared" si="6"/>
        <v>14866</v>
      </c>
      <c r="T28" s="7" t="s">
        <v>17</v>
      </c>
      <c r="V28" s="64"/>
    </row>
    <row r="29" spans="1:22" ht="15" customHeight="1">
      <c r="A29" s="10">
        <v>20</v>
      </c>
      <c r="B29" s="59" t="s">
        <v>134</v>
      </c>
      <c r="C29" s="18" t="s">
        <v>119</v>
      </c>
      <c r="D29" s="23" t="s">
        <v>120</v>
      </c>
      <c r="E29" s="24" t="s">
        <v>73</v>
      </c>
      <c r="F29" s="24" t="s">
        <v>73</v>
      </c>
      <c r="G29" s="17">
        <v>2018058306</v>
      </c>
      <c r="H29" s="25">
        <v>101608517210</v>
      </c>
      <c r="I29" s="11">
        <v>31</v>
      </c>
      <c r="J29" s="1">
        <v>31</v>
      </c>
      <c r="K29" s="12">
        <v>15000</v>
      </c>
      <c r="L29" s="12">
        <v>4000</v>
      </c>
      <c r="M29" s="12">
        <f t="shared" si="0"/>
        <v>19000</v>
      </c>
      <c r="N29" s="7">
        <f t="shared" si="1"/>
        <v>15000</v>
      </c>
      <c r="O29" s="7">
        <f t="shared" si="2"/>
        <v>4000</v>
      </c>
      <c r="P29" s="7">
        <f t="shared" si="3"/>
        <v>19000</v>
      </c>
      <c r="Q29" s="7">
        <f t="shared" si="4"/>
        <v>1800</v>
      </c>
      <c r="R29" s="7">
        <f t="shared" si="7"/>
        <v>143</v>
      </c>
      <c r="S29" s="7">
        <f t="shared" si="6"/>
        <v>17057</v>
      </c>
      <c r="T29" s="7" t="s">
        <v>17</v>
      </c>
      <c r="V29" s="64"/>
    </row>
    <row r="30" spans="1:20" ht="15" customHeight="1">
      <c r="A30" s="10">
        <v>21</v>
      </c>
      <c r="B30" s="59" t="s">
        <v>92</v>
      </c>
      <c r="C30" s="18" t="s">
        <v>34</v>
      </c>
      <c r="D30" s="23" t="s">
        <v>61</v>
      </c>
      <c r="E30" s="24" t="s">
        <v>74</v>
      </c>
      <c r="F30" s="24" t="s">
        <v>74</v>
      </c>
      <c r="G30" s="17">
        <v>2016375105</v>
      </c>
      <c r="H30" s="25">
        <v>100973707201</v>
      </c>
      <c r="I30" s="11">
        <v>31</v>
      </c>
      <c r="J30" s="1">
        <v>29</v>
      </c>
      <c r="K30" s="12">
        <v>15000</v>
      </c>
      <c r="L30" s="12">
        <v>1792</v>
      </c>
      <c r="M30" s="12">
        <f t="shared" si="0"/>
        <v>16792</v>
      </c>
      <c r="N30" s="7">
        <f t="shared" si="1"/>
        <v>14032.258064516129</v>
      </c>
      <c r="O30" s="7">
        <f t="shared" si="2"/>
        <v>1676.3870967741934</v>
      </c>
      <c r="P30" s="7">
        <f t="shared" si="3"/>
        <v>15708.645161290322</v>
      </c>
      <c r="Q30" s="7">
        <f t="shared" si="4"/>
        <v>1683.8709677419354</v>
      </c>
      <c r="R30" s="7">
        <f t="shared" si="7"/>
        <v>118</v>
      </c>
      <c r="S30" s="7">
        <f t="shared" si="6"/>
        <v>13906.774193548386</v>
      </c>
      <c r="T30" s="7" t="s">
        <v>17</v>
      </c>
    </row>
    <row r="31" spans="1:20" ht="15" customHeight="1">
      <c r="A31" s="10">
        <v>22</v>
      </c>
      <c r="B31" s="59" t="s">
        <v>93</v>
      </c>
      <c r="C31" s="18" t="s">
        <v>35</v>
      </c>
      <c r="D31" s="23" t="s">
        <v>53</v>
      </c>
      <c r="E31" s="24" t="s">
        <v>74</v>
      </c>
      <c r="F31" s="24" t="s">
        <v>74</v>
      </c>
      <c r="G31" s="17">
        <v>2012164619</v>
      </c>
      <c r="H31" s="25">
        <v>100063015215</v>
      </c>
      <c r="I31" s="11">
        <v>31</v>
      </c>
      <c r="J31" s="1">
        <v>31</v>
      </c>
      <c r="K31" s="12">
        <v>15000</v>
      </c>
      <c r="L31" s="12">
        <v>1792</v>
      </c>
      <c r="M31" s="12">
        <f t="shared" si="0"/>
        <v>16792</v>
      </c>
      <c r="N31" s="7">
        <f t="shared" si="1"/>
        <v>15000</v>
      </c>
      <c r="O31" s="7">
        <f t="shared" si="2"/>
        <v>1792</v>
      </c>
      <c r="P31" s="7">
        <f t="shared" si="3"/>
        <v>16792</v>
      </c>
      <c r="Q31" s="7">
        <f t="shared" si="4"/>
        <v>1800</v>
      </c>
      <c r="R31" s="7">
        <f t="shared" si="7"/>
        <v>126</v>
      </c>
      <c r="S31" s="7">
        <f t="shared" si="6"/>
        <v>14866</v>
      </c>
      <c r="T31" s="7" t="s">
        <v>17</v>
      </c>
    </row>
    <row r="32" spans="1:20" s="13" customFormat="1" ht="15" customHeight="1">
      <c r="A32" s="10">
        <v>23</v>
      </c>
      <c r="B32" s="59" t="s">
        <v>94</v>
      </c>
      <c r="C32" s="18" t="s">
        <v>36</v>
      </c>
      <c r="D32" s="23" t="s">
        <v>62</v>
      </c>
      <c r="E32" s="24" t="s">
        <v>74</v>
      </c>
      <c r="F32" s="24" t="s">
        <v>74</v>
      </c>
      <c r="G32" s="25">
        <v>1014439816</v>
      </c>
      <c r="H32" s="25">
        <v>101541173271</v>
      </c>
      <c r="I32" s="11">
        <v>31</v>
      </c>
      <c r="J32" s="1">
        <v>0</v>
      </c>
      <c r="K32" s="12">
        <v>15000</v>
      </c>
      <c r="L32" s="12">
        <v>1792</v>
      </c>
      <c r="M32" s="12">
        <f t="shared" si="0"/>
        <v>16792</v>
      </c>
      <c r="N32" s="7">
        <f t="shared" si="1"/>
        <v>0</v>
      </c>
      <c r="O32" s="7">
        <f t="shared" si="2"/>
        <v>0</v>
      </c>
      <c r="P32" s="7">
        <f t="shared" si="3"/>
        <v>0</v>
      </c>
      <c r="Q32" s="7">
        <f t="shared" si="4"/>
        <v>0</v>
      </c>
      <c r="R32" s="7">
        <f t="shared" si="7"/>
        <v>0</v>
      </c>
      <c r="S32" s="7">
        <f t="shared" si="6"/>
        <v>0</v>
      </c>
      <c r="T32" s="7" t="s">
        <v>17</v>
      </c>
    </row>
    <row r="33" spans="1:20" s="13" customFormat="1" ht="15" customHeight="1">
      <c r="A33" s="10">
        <v>24</v>
      </c>
      <c r="B33" s="59" t="s">
        <v>110</v>
      </c>
      <c r="C33" s="18" t="s">
        <v>128</v>
      </c>
      <c r="D33" s="23" t="s">
        <v>129</v>
      </c>
      <c r="E33" s="24" t="s">
        <v>74</v>
      </c>
      <c r="F33" s="24" t="s">
        <v>74</v>
      </c>
      <c r="G33" s="17">
        <v>1014359115</v>
      </c>
      <c r="H33" s="26">
        <v>101459317891</v>
      </c>
      <c r="I33" s="11">
        <v>31</v>
      </c>
      <c r="J33" s="1">
        <v>31</v>
      </c>
      <c r="K33" s="12">
        <v>15000</v>
      </c>
      <c r="L33" s="12">
        <v>1792</v>
      </c>
      <c r="M33" s="12">
        <f t="shared" si="0"/>
        <v>16792</v>
      </c>
      <c r="N33" s="7">
        <f t="shared" si="1"/>
        <v>15000</v>
      </c>
      <c r="O33" s="7">
        <f t="shared" si="2"/>
        <v>1792</v>
      </c>
      <c r="P33" s="7">
        <f t="shared" si="3"/>
        <v>16792</v>
      </c>
      <c r="Q33" s="7">
        <f t="shared" si="4"/>
        <v>1800</v>
      </c>
      <c r="R33" s="7">
        <f t="shared" si="7"/>
        <v>126</v>
      </c>
      <c r="S33" s="7">
        <f t="shared" si="6"/>
        <v>14866</v>
      </c>
      <c r="T33" s="7" t="s">
        <v>17</v>
      </c>
    </row>
    <row r="34" spans="1:20" s="13" customFormat="1" ht="15" customHeight="1">
      <c r="A34" s="10">
        <v>25</v>
      </c>
      <c r="B34" s="59" t="s">
        <v>98</v>
      </c>
      <c r="C34" s="18" t="s">
        <v>39</v>
      </c>
      <c r="D34" s="23" t="s">
        <v>66</v>
      </c>
      <c r="E34" s="24" t="s">
        <v>73</v>
      </c>
      <c r="F34" s="24" t="s">
        <v>73</v>
      </c>
      <c r="G34" s="25">
        <v>5122307536</v>
      </c>
      <c r="H34" s="25">
        <v>100069186697</v>
      </c>
      <c r="I34" s="11">
        <v>31</v>
      </c>
      <c r="J34" s="1">
        <v>31</v>
      </c>
      <c r="K34" s="12">
        <v>15000</v>
      </c>
      <c r="L34" s="12">
        <v>4000</v>
      </c>
      <c r="M34" s="12">
        <f t="shared" si="0"/>
        <v>19000</v>
      </c>
      <c r="N34" s="7">
        <f t="shared" si="1"/>
        <v>15000</v>
      </c>
      <c r="O34" s="7">
        <f t="shared" si="2"/>
        <v>4000</v>
      </c>
      <c r="P34" s="7">
        <f t="shared" si="3"/>
        <v>19000</v>
      </c>
      <c r="Q34" s="7">
        <f t="shared" si="4"/>
        <v>1800</v>
      </c>
      <c r="R34" s="7">
        <f t="shared" si="7"/>
        <v>143</v>
      </c>
      <c r="S34" s="7">
        <f t="shared" si="6"/>
        <v>17057</v>
      </c>
      <c r="T34" s="7" t="s">
        <v>17</v>
      </c>
    </row>
    <row r="35" spans="1:20" s="13" customFormat="1" ht="15" customHeight="1">
      <c r="A35" s="10">
        <v>26</v>
      </c>
      <c r="B35" s="59" t="s">
        <v>95</v>
      </c>
      <c r="C35" s="18" t="s">
        <v>37</v>
      </c>
      <c r="D35" s="23" t="s">
        <v>63</v>
      </c>
      <c r="E35" s="24" t="s">
        <v>75</v>
      </c>
      <c r="F35" s="24" t="s">
        <v>75</v>
      </c>
      <c r="G35" s="17">
        <v>2015154124</v>
      </c>
      <c r="H35" s="25">
        <v>100062850680</v>
      </c>
      <c r="I35" s="11">
        <v>31</v>
      </c>
      <c r="J35" s="1">
        <v>31</v>
      </c>
      <c r="K35" s="12">
        <v>15000</v>
      </c>
      <c r="L35" s="12">
        <v>5357</v>
      </c>
      <c r="M35" s="12">
        <f t="shared" si="0"/>
        <v>20357</v>
      </c>
      <c r="N35" s="7">
        <f t="shared" si="1"/>
        <v>15000</v>
      </c>
      <c r="O35" s="7">
        <f t="shared" si="2"/>
        <v>5357</v>
      </c>
      <c r="P35" s="7">
        <f t="shared" si="3"/>
        <v>20357</v>
      </c>
      <c r="Q35" s="7">
        <f t="shared" si="4"/>
        <v>1800</v>
      </c>
      <c r="R35" s="7">
        <f t="shared" si="7"/>
        <v>153</v>
      </c>
      <c r="S35" s="7">
        <f t="shared" si="6"/>
        <v>18404</v>
      </c>
      <c r="T35" s="7" t="s">
        <v>17</v>
      </c>
    </row>
    <row r="36" spans="1:20" s="13" customFormat="1" ht="15" customHeight="1">
      <c r="A36" s="10">
        <v>27</v>
      </c>
      <c r="B36" s="59" t="s">
        <v>96</v>
      </c>
      <c r="C36" s="18" t="s">
        <v>37</v>
      </c>
      <c r="D36" s="23" t="s">
        <v>64</v>
      </c>
      <c r="E36" s="24" t="s">
        <v>74</v>
      </c>
      <c r="F36" s="24" t="s">
        <v>74</v>
      </c>
      <c r="G36" s="25">
        <v>1014306344</v>
      </c>
      <c r="H36" s="25">
        <v>101295882932</v>
      </c>
      <c r="I36" s="11">
        <v>31</v>
      </c>
      <c r="J36" s="1">
        <v>31</v>
      </c>
      <c r="K36" s="12">
        <v>15000</v>
      </c>
      <c r="L36" s="12">
        <v>1792</v>
      </c>
      <c r="M36" s="12">
        <f t="shared" si="0"/>
        <v>16792</v>
      </c>
      <c r="N36" s="7">
        <f t="shared" si="1"/>
        <v>15000</v>
      </c>
      <c r="O36" s="7">
        <f t="shared" si="2"/>
        <v>1792</v>
      </c>
      <c r="P36" s="7">
        <f t="shared" si="3"/>
        <v>16792</v>
      </c>
      <c r="Q36" s="7">
        <f t="shared" si="4"/>
        <v>1800</v>
      </c>
      <c r="R36" s="7">
        <f t="shared" si="7"/>
        <v>126</v>
      </c>
      <c r="S36" s="7">
        <f t="shared" si="6"/>
        <v>14866</v>
      </c>
      <c r="T36" s="7" t="s">
        <v>17</v>
      </c>
    </row>
    <row r="37" spans="1:20" s="27" customFormat="1" ht="15" customHeight="1">
      <c r="A37" s="10">
        <v>28</v>
      </c>
      <c r="B37" s="43" t="s">
        <v>143</v>
      </c>
      <c r="C37" s="23" t="s">
        <v>142</v>
      </c>
      <c r="D37" s="23" t="s">
        <v>144</v>
      </c>
      <c r="E37" s="24" t="s">
        <v>73</v>
      </c>
      <c r="F37" s="24" t="s">
        <v>141</v>
      </c>
      <c r="G37" s="17">
        <v>2213904049</v>
      </c>
      <c r="H37" s="46">
        <v>100017004897</v>
      </c>
      <c r="I37" s="11">
        <v>31</v>
      </c>
      <c r="J37" s="1">
        <v>28</v>
      </c>
      <c r="K37" s="47">
        <v>15000</v>
      </c>
      <c r="L37" s="12">
        <v>4000</v>
      </c>
      <c r="M37" s="47">
        <f t="shared" si="0"/>
        <v>19000</v>
      </c>
      <c r="N37" s="48">
        <f t="shared" si="1"/>
        <v>13548.387096774193</v>
      </c>
      <c r="O37" s="48">
        <f t="shared" si="2"/>
        <v>3612.9032258064517</v>
      </c>
      <c r="P37" s="48">
        <f t="shared" si="3"/>
        <v>17161.290322580644</v>
      </c>
      <c r="Q37" s="48">
        <f t="shared" si="4"/>
        <v>1625.8064516129032</v>
      </c>
      <c r="R37" s="7">
        <f t="shared" si="7"/>
        <v>129</v>
      </c>
      <c r="S37" s="7">
        <f t="shared" si="6"/>
        <v>15406.48387096774</v>
      </c>
      <c r="T37" s="48" t="s">
        <v>17</v>
      </c>
    </row>
    <row r="38" spans="1:20" s="13" customFormat="1" ht="15" customHeight="1">
      <c r="A38" s="10">
        <v>29</v>
      </c>
      <c r="B38" s="59" t="s">
        <v>97</v>
      </c>
      <c r="C38" s="18" t="s">
        <v>38</v>
      </c>
      <c r="D38" s="23" t="s">
        <v>65</v>
      </c>
      <c r="E38" s="24" t="s">
        <v>74</v>
      </c>
      <c r="F38" s="24" t="s">
        <v>74</v>
      </c>
      <c r="G38" s="17">
        <v>1014173218</v>
      </c>
      <c r="H38" s="25">
        <v>101089971419</v>
      </c>
      <c r="I38" s="11">
        <v>31</v>
      </c>
      <c r="J38" s="1">
        <v>31</v>
      </c>
      <c r="K38" s="12">
        <v>15000</v>
      </c>
      <c r="L38" s="12">
        <v>1792</v>
      </c>
      <c r="M38" s="12">
        <f t="shared" si="0"/>
        <v>16792</v>
      </c>
      <c r="N38" s="7">
        <f t="shared" si="1"/>
        <v>15000</v>
      </c>
      <c r="O38" s="7">
        <f t="shared" si="2"/>
        <v>1792</v>
      </c>
      <c r="P38" s="7">
        <f t="shared" si="3"/>
        <v>16792</v>
      </c>
      <c r="Q38" s="7">
        <f t="shared" si="4"/>
        <v>1800</v>
      </c>
      <c r="R38" s="7">
        <f t="shared" si="7"/>
        <v>126</v>
      </c>
      <c r="S38" s="7">
        <f t="shared" si="6"/>
        <v>14866</v>
      </c>
      <c r="T38" s="7" t="s">
        <v>17</v>
      </c>
    </row>
    <row r="39" spans="1:20" s="13" customFormat="1" ht="15" customHeight="1">
      <c r="A39" s="10">
        <v>30</v>
      </c>
      <c r="B39" s="59" t="s">
        <v>111</v>
      </c>
      <c r="C39" s="18" t="s">
        <v>130</v>
      </c>
      <c r="D39" s="23" t="s">
        <v>131</v>
      </c>
      <c r="E39" s="24" t="s">
        <v>74</v>
      </c>
      <c r="F39" s="24" t="s">
        <v>74</v>
      </c>
      <c r="G39" s="17">
        <v>2018022656</v>
      </c>
      <c r="H39" s="26">
        <v>101392145275</v>
      </c>
      <c r="I39" s="11">
        <v>31</v>
      </c>
      <c r="J39" s="1">
        <v>31</v>
      </c>
      <c r="K39" s="12">
        <v>15000</v>
      </c>
      <c r="L39" s="12">
        <v>1792</v>
      </c>
      <c r="M39" s="12">
        <f t="shared" si="0"/>
        <v>16792</v>
      </c>
      <c r="N39" s="7">
        <f t="shared" si="1"/>
        <v>15000</v>
      </c>
      <c r="O39" s="7">
        <f t="shared" si="2"/>
        <v>1792</v>
      </c>
      <c r="P39" s="7">
        <f t="shared" si="3"/>
        <v>16792</v>
      </c>
      <c r="Q39" s="7">
        <f t="shared" si="4"/>
        <v>1800</v>
      </c>
      <c r="R39" s="7">
        <f t="shared" si="7"/>
        <v>126</v>
      </c>
      <c r="S39" s="7">
        <f t="shared" si="6"/>
        <v>14866</v>
      </c>
      <c r="T39" s="7" t="s">
        <v>17</v>
      </c>
    </row>
    <row r="40" spans="1:20" ht="15" customHeight="1">
      <c r="A40" s="10">
        <v>31</v>
      </c>
      <c r="B40" s="59" t="s">
        <v>99</v>
      </c>
      <c r="C40" s="18" t="s">
        <v>40</v>
      </c>
      <c r="D40" s="23" t="s">
        <v>67</v>
      </c>
      <c r="E40" s="24" t="s">
        <v>73</v>
      </c>
      <c r="F40" s="24" t="s">
        <v>73</v>
      </c>
      <c r="G40" s="17">
        <v>5122307527</v>
      </c>
      <c r="H40" s="25">
        <v>100063006635</v>
      </c>
      <c r="I40" s="11">
        <v>31</v>
      </c>
      <c r="J40" s="1">
        <v>31</v>
      </c>
      <c r="K40" s="12">
        <v>15000</v>
      </c>
      <c r="L40" s="12">
        <v>4000</v>
      </c>
      <c r="M40" s="12">
        <f aca="true" t="shared" si="8" ref="M40:M57">K40+L40</f>
        <v>19000</v>
      </c>
      <c r="N40" s="7">
        <f aca="true" t="shared" si="9" ref="N40:N57">K40/I40*J40</f>
        <v>15000</v>
      </c>
      <c r="O40" s="7">
        <f aca="true" t="shared" si="10" ref="O40:O57">L40/I40*J40</f>
        <v>4000</v>
      </c>
      <c r="P40" s="7">
        <f aca="true" t="shared" si="11" ref="P40:P57">N40+O40</f>
        <v>19000</v>
      </c>
      <c r="Q40" s="7">
        <f aca="true" t="shared" si="12" ref="Q40:Q57">N40*12%</f>
        <v>1800</v>
      </c>
      <c r="R40" s="7">
        <f t="shared" si="7"/>
        <v>143</v>
      </c>
      <c r="S40" s="7">
        <f t="shared" si="6"/>
        <v>17057</v>
      </c>
      <c r="T40" s="7" t="s">
        <v>17</v>
      </c>
    </row>
    <row r="41" spans="1:20" ht="15" customHeight="1">
      <c r="A41" s="10">
        <v>32</v>
      </c>
      <c r="B41" s="59" t="s">
        <v>105</v>
      </c>
      <c r="C41" s="19" t="s">
        <v>121</v>
      </c>
      <c r="D41" s="23" t="s">
        <v>72</v>
      </c>
      <c r="E41" s="23" t="s">
        <v>76</v>
      </c>
      <c r="F41" s="23" t="s">
        <v>76</v>
      </c>
      <c r="G41" s="25" t="s">
        <v>174</v>
      </c>
      <c r="H41" s="25">
        <v>101592555538</v>
      </c>
      <c r="I41" s="11">
        <v>31</v>
      </c>
      <c r="J41" s="1">
        <v>31</v>
      </c>
      <c r="K41" s="12">
        <v>15000</v>
      </c>
      <c r="L41" s="12">
        <v>7146</v>
      </c>
      <c r="M41" s="12">
        <f t="shared" si="8"/>
        <v>22146</v>
      </c>
      <c r="N41" s="7">
        <f t="shared" si="9"/>
        <v>15000</v>
      </c>
      <c r="O41" s="7">
        <f t="shared" si="10"/>
        <v>7146</v>
      </c>
      <c r="P41" s="7">
        <f t="shared" si="11"/>
        <v>22146</v>
      </c>
      <c r="Q41" s="7">
        <f t="shared" si="12"/>
        <v>1800</v>
      </c>
      <c r="R41" s="7">
        <v>0</v>
      </c>
      <c r="S41" s="7">
        <f t="shared" si="6"/>
        <v>20346</v>
      </c>
      <c r="T41" s="7" t="s">
        <v>17</v>
      </c>
    </row>
    <row r="42" spans="1:20" ht="15" customHeight="1">
      <c r="A42" s="10">
        <v>33</v>
      </c>
      <c r="B42" s="59" t="s">
        <v>100</v>
      </c>
      <c r="C42" s="18" t="s">
        <v>41</v>
      </c>
      <c r="D42" s="23" t="s">
        <v>68</v>
      </c>
      <c r="E42" s="24" t="s">
        <v>74</v>
      </c>
      <c r="F42" s="24" t="s">
        <v>74</v>
      </c>
      <c r="G42" s="17">
        <v>5122307512</v>
      </c>
      <c r="H42" s="25">
        <v>100063006234</v>
      </c>
      <c r="I42" s="11">
        <v>31</v>
      </c>
      <c r="J42" s="1">
        <v>31</v>
      </c>
      <c r="K42" s="12">
        <v>15000</v>
      </c>
      <c r="L42" s="12">
        <v>1792</v>
      </c>
      <c r="M42" s="12">
        <f t="shared" si="8"/>
        <v>16792</v>
      </c>
      <c r="N42" s="7">
        <f t="shared" si="9"/>
        <v>15000</v>
      </c>
      <c r="O42" s="7">
        <f t="shared" si="10"/>
        <v>1792</v>
      </c>
      <c r="P42" s="7">
        <f t="shared" si="11"/>
        <v>16792</v>
      </c>
      <c r="Q42" s="7">
        <f t="shared" si="12"/>
        <v>1800</v>
      </c>
      <c r="R42" s="7">
        <f aca="true" t="shared" si="13" ref="R42:R57">ROUNDUP(P42*0.75%,0)</f>
        <v>126</v>
      </c>
      <c r="S42" s="7">
        <f t="shared" si="6"/>
        <v>14866</v>
      </c>
      <c r="T42" s="7" t="s">
        <v>17</v>
      </c>
    </row>
    <row r="43" spans="1:20" ht="15" customHeight="1">
      <c r="A43" s="10">
        <v>34</v>
      </c>
      <c r="B43" s="59" t="s">
        <v>101</v>
      </c>
      <c r="C43" s="18" t="s">
        <v>42</v>
      </c>
      <c r="D43" s="23" t="s">
        <v>69</v>
      </c>
      <c r="E43" s="24" t="s">
        <v>74</v>
      </c>
      <c r="F43" s="24" t="s">
        <v>74</v>
      </c>
      <c r="G43" s="17">
        <v>5122307510</v>
      </c>
      <c r="H43" s="25">
        <v>100062989711</v>
      </c>
      <c r="I43" s="11">
        <v>31</v>
      </c>
      <c r="J43" s="1">
        <v>31</v>
      </c>
      <c r="K43" s="12">
        <v>15000</v>
      </c>
      <c r="L43" s="12">
        <v>1792</v>
      </c>
      <c r="M43" s="12">
        <f t="shared" si="8"/>
        <v>16792</v>
      </c>
      <c r="N43" s="7">
        <f t="shared" si="9"/>
        <v>15000</v>
      </c>
      <c r="O43" s="7">
        <f t="shared" si="10"/>
        <v>1792</v>
      </c>
      <c r="P43" s="7">
        <f t="shared" si="11"/>
        <v>16792</v>
      </c>
      <c r="Q43" s="7">
        <f t="shared" si="12"/>
        <v>1800</v>
      </c>
      <c r="R43" s="7">
        <f t="shared" si="13"/>
        <v>126</v>
      </c>
      <c r="S43" s="7">
        <f t="shared" si="6"/>
        <v>14866</v>
      </c>
      <c r="T43" s="7" t="s">
        <v>17</v>
      </c>
    </row>
    <row r="44" spans="1:20" ht="15" customHeight="1">
      <c r="A44" s="10">
        <v>35</v>
      </c>
      <c r="B44" s="59" t="s">
        <v>102</v>
      </c>
      <c r="C44" s="18" t="s">
        <v>43</v>
      </c>
      <c r="D44" s="23" t="s">
        <v>70</v>
      </c>
      <c r="E44" s="24" t="s">
        <v>73</v>
      </c>
      <c r="F44" s="24" t="s">
        <v>73</v>
      </c>
      <c r="G44" s="17">
        <v>2015711484</v>
      </c>
      <c r="H44" s="25">
        <v>100697755470</v>
      </c>
      <c r="I44" s="11">
        <v>31</v>
      </c>
      <c r="J44" s="1">
        <v>31</v>
      </c>
      <c r="K44" s="12">
        <v>15000</v>
      </c>
      <c r="L44" s="12">
        <v>4000</v>
      </c>
      <c r="M44" s="12">
        <f t="shared" si="8"/>
        <v>19000</v>
      </c>
      <c r="N44" s="7">
        <f t="shared" si="9"/>
        <v>15000</v>
      </c>
      <c r="O44" s="7">
        <f t="shared" si="10"/>
        <v>4000</v>
      </c>
      <c r="P44" s="7">
        <f t="shared" si="11"/>
        <v>19000</v>
      </c>
      <c r="Q44" s="7">
        <f t="shared" si="12"/>
        <v>1800</v>
      </c>
      <c r="R44" s="7">
        <f t="shared" si="13"/>
        <v>143</v>
      </c>
      <c r="S44" s="7">
        <f t="shared" si="6"/>
        <v>17057</v>
      </c>
      <c r="T44" s="7" t="s">
        <v>17</v>
      </c>
    </row>
    <row r="45" spans="1:20" ht="15" customHeight="1">
      <c r="A45" s="10">
        <v>36</v>
      </c>
      <c r="B45" s="59" t="s">
        <v>109</v>
      </c>
      <c r="C45" s="18" t="s">
        <v>43</v>
      </c>
      <c r="D45" s="23" t="s">
        <v>57</v>
      </c>
      <c r="E45" s="24" t="s">
        <v>74</v>
      </c>
      <c r="F45" s="24" t="s">
        <v>74</v>
      </c>
      <c r="G45" s="17">
        <v>2006483745</v>
      </c>
      <c r="H45" s="26">
        <v>100036533873</v>
      </c>
      <c r="I45" s="11">
        <v>31</v>
      </c>
      <c r="J45" s="1">
        <v>31</v>
      </c>
      <c r="K45" s="12">
        <v>15000</v>
      </c>
      <c r="L45" s="12">
        <v>1792</v>
      </c>
      <c r="M45" s="12">
        <f t="shared" si="8"/>
        <v>16792</v>
      </c>
      <c r="N45" s="7">
        <f t="shared" si="9"/>
        <v>15000</v>
      </c>
      <c r="O45" s="7">
        <f t="shared" si="10"/>
        <v>1792</v>
      </c>
      <c r="P45" s="7">
        <f t="shared" si="11"/>
        <v>16792</v>
      </c>
      <c r="Q45" s="7">
        <f t="shared" si="12"/>
        <v>1800</v>
      </c>
      <c r="R45" s="7">
        <f t="shared" si="13"/>
        <v>126</v>
      </c>
      <c r="S45" s="7">
        <f t="shared" si="6"/>
        <v>14866</v>
      </c>
      <c r="T45" s="7" t="s">
        <v>17</v>
      </c>
    </row>
    <row r="46" spans="1:20" ht="15" customHeight="1">
      <c r="A46" s="10">
        <v>37</v>
      </c>
      <c r="B46" s="43" t="s">
        <v>138</v>
      </c>
      <c r="C46" s="43" t="s">
        <v>139</v>
      </c>
      <c r="D46" s="43" t="s">
        <v>140</v>
      </c>
      <c r="E46" s="44" t="s">
        <v>73</v>
      </c>
      <c r="F46" s="24" t="s">
        <v>141</v>
      </c>
      <c r="G46" s="10">
        <v>1014089605</v>
      </c>
      <c r="H46" s="45">
        <v>100798082070</v>
      </c>
      <c r="I46" s="11">
        <v>31</v>
      </c>
      <c r="J46" s="1">
        <v>31</v>
      </c>
      <c r="K46" s="12">
        <v>15000</v>
      </c>
      <c r="L46" s="12">
        <v>4000</v>
      </c>
      <c r="M46" s="12">
        <f t="shared" si="8"/>
        <v>19000</v>
      </c>
      <c r="N46" s="7">
        <f t="shared" si="9"/>
        <v>15000</v>
      </c>
      <c r="O46" s="7">
        <f t="shared" si="10"/>
        <v>4000</v>
      </c>
      <c r="P46" s="7">
        <f t="shared" si="11"/>
        <v>19000</v>
      </c>
      <c r="Q46" s="7">
        <f t="shared" si="12"/>
        <v>1800</v>
      </c>
      <c r="R46" s="7">
        <f t="shared" si="13"/>
        <v>143</v>
      </c>
      <c r="S46" s="7">
        <f t="shared" si="6"/>
        <v>17057</v>
      </c>
      <c r="T46" s="7" t="s">
        <v>17</v>
      </c>
    </row>
    <row r="47" spans="1:20" ht="15" customHeight="1">
      <c r="A47" s="10">
        <v>38</v>
      </c>
      <c r="B47" s="59" t="s">
        <v>103</v>
      </c>
      <c r="C47" s="18" t="s">
        <v>44</v>
      </c>
      <c r="D47" s="23" t="s">
        <v>71</v>
      </c>
      <c r="E47" s="24" t="s">
        <v>74</v>
      </c>
      <c r="F47" s="24" t="s">
        <v>74</v>
      </c>
      <c r="G47" s="17">
        <v>2006485593</v>
      </c>
      <c r="H47" s="25">
        <v>100036547048</v>
      </c>
      <c r="I47" s="11">
        <v>31</v>
      </c>
      <c r="J47" s="1">
        <v>30</v>
      </c>
      <c r="K47" s="12">
        <v>15000</v>
      </c>
      <c r="L47" s="12">
        <v>1792</v>
      </c>
      <c r="M47" s="12">
        <f t="shared" si="8"/>
        <v>16792</v>
      </c>
      <c r="N47" s="7">
        <f t="shared" si="9"/>
        <v>14516.129032258064</v>
      </c>
      <c r="O47" s="7">
        <f t="shared" si="10"/>
        <v>1734.1935483870968</v>
      </c>
      <c r="P47" s="7">
        <f t="shared" si="11"/>
        <v>16250.322580645161</v>
      </c>
      <c r="Q47" s="7">
        <f t="shared" si="12"/>
        <v>1741.9354838709676</v>
      </c>
      <c r="R47" s="7">
        <f t="shared" si="13"/>
        <v>122</v>
      </c>
      <c r="S47" s="7">
        <f t="shared" si="6"/>
        <v>14386.387096774193</v>
      </c>
      <c r="T47" s="7" t="s">
        <v>17</v>
      </c>
    </row>
    <row r="48" spans="1:20" ht="15" customHeight="1">
      <c r="A48" s="10">
        <v>39</v>
      </c>
      <c r="B48" s="59" t="s">
        <v>163</v>
      </c>
      <c r="C48" s="43" t="s">
        <v>161</v>
      </c>
      <c r="D48" s="43" t="s">
        <v>162</v>
      </c>
      <c r="E48" s="24" t="s">
        <v>74</v>
      </c>
      <c r="F48" s="24" t="s">
        <v>74</v>
      </c>
      <c r="G48" s="45">
        <v>2213540307</v>
      </c>
      <c r="H48" s="45">
        <v>100372977321</v>
      </c>
      <c r="I48" s="11">
        <v>31</v>
      </c>
      <c r="J48" s="1">
        <v>31</v>
      </c>
      <c r="K48" s="12">
        <v>15000</v>
      </c>
      <c r="L48" s="12">
        <v>1792</v>
      </c>
      <c r="M48" s="12">
        <f t="shared" si="8"/>
        <v>16792</v>
      </c>
      <c r="N48" s="7">
        <f t="shared" si="9"/>
        <v>15000</v>
      </c>
      <c r="O48" s="7">
        <f t="shared" si="10"/>
        <v>1792</v>
      </c>
      <c r="P48" s="7">
        <f t="shared" si="11"/>
        <v>16792</v>
      </c>
      <c r="Q48" s="7">
        <f t="shared" si="12"/>
        <v>1800</v>
      </c>
      <c r="R48" s="7">
        <f t="shared" si="13"/>
        <v>126</v>
      </c>
      <c r="S48" s="7">
        <f t="shared" si="6"/>
        <v>14866</v>
      </c>
      <c r="T48" s="7" t="s">
        <v>17</v>
      </c>
    </row>
    <row r="49" spans="1:20" ht="15" customHeight="1">
      <c r="A49" s="10">
        <v>40</v>
      </c>
      <c r="B49" s="59" t="s">
        <v>104</v>
      </c>
      <c r="C49" s="18" t="s">
        <v>45</v>
      </c>
      <c r="D49" s="23" t="s">
        <v>23</v>
      </c>
      <c r="E49" s="24" t="s">
        <v>73</v>
      </c>
      <c r="F49" s="24" t="s">
        <v>73</v>
      </c>
      <c r="G49" s="17">
        <v>2015154123</v>
      </c>
      <c r="H49" s="25">
        <v>100062829419</v>
      </c>
      <c r="I49" s="11">
        <v>31</v>
      </c>
      <c r="J49" s="1">
        <v>31</v>
      </c>
      <c r="K49" s="12">
        <v>15000</v>
      </c>
      <c r="L49" s="12">
        <v>4000</v>
      </c>
      <c r="M49" s="12">
        <f t="shared" si="8"/>
        <v>19000</v>
      </c>
      <c r="N49" s="7">
        <f t="shared" si="9"/>
        <v>15000</v>
      </c>
      <c r="O49" s="7">
        <f t="shared" si="10"/>
        <v>4000</v>
      </c>
      <c r="P49" s="7">
        <f t="shared" si="11"/>
        <v>19000</v>
      </c>
      <c r="Q49" s="7">
        <f t="shared" si="12"/>
        <v>1800</v>
      </c>
      <c r="R49" s="7">
        <f t="shared" si="13"/>
        <v>143</v>
      </c>
      <c r="S49" s="7">
        <f t="shared" si="6"/>
        <v>17057</v>
      </c>
      <c r="T49" s="7" t="s">
        <v>17</v>
      </c>
    </row>
    <row r="50" spans="1:20" ht="15" customHeight="1">
      <c r="A50" s="10">
        <v>41</v>
      </c>
      <c r="B50" s="59" t="s">
        <v>136</v>
      </c>
      <c r="C50" s="18" t="s">
        <v>43</v>
      </c>
      <c r="D50" s="42" t="s">
        <v>135</v>
      </c>
      <c r="E50" s="24" t="s">
        <v>73</v>
      </c>
      <c r="F50" s="24" t="s">
        <v>73</v>
      </c>
      <c r="G50" s="17">
        <v>2213540264</v>
      </c>
      <c r="H50" s="25">
        <v>100370375611</v>
      </c>
      <c r="I50" s="11">
        <v>31</v>
      </c>
      <c r="J50" s="1">
        <v>28</v>
      </c>
      <c r="K50" s="12">
        <v>15000</v>
      </c>
      <c r="L50" s="12">
        <v>4000</v>
      </c>
      <c r="M50" s="12">
        <f t="shared" si="8"/>
        <v>19000</v>
      </c>
      <c r="N50" s="7">
        <f t="shared" si="9"/>
        <v>13548.387096774193</v>
      </c>
      <c r="O50" s="7">
        <f t="shared" si="10"/>
        <v>3612.9032258064517</v>
      </c>
      <c r="P50" s="7">
        <f t="shared" si="11"/>
        <v>17161.290322580644</v>
      </c>
      <c r="Q50" s="7">
        <f t="shared" si="12"/>
        <v>1625.8064516129032</v>
      </c>
      <c r="R50" s="7">
        <f t="shared" si="13"/>
        <v>129</v>
      </c>
      <c r="S50" s="7">
        <f t="shared" si="6"/>
        <v>15406.48387096774</v>
      </c>
      <c r="T50" s="7" t="s">
        <v>17</v>
      </c>
    </row>
    <row r="51" spans="1:20" ht="15" customHeight="1">
      <c r="A51" s="10">
        <v>42</v>
      </c>
      <c r="B51" s="60" t="s">
        <v>145</v>
      </c>
      <c r="C51" s="49" t="s">
        <v>146</v>
      </c>
      <c r="D51" s="49" t="s">
        <v>147</v>
      </c>
      <c r="E51" s="24" t="s">
        <v>74</v>
      </c>
      <c r="F51" s="24" t="s">
        <v>74</v>
      </c>
      <c r="G51" s="17">
        <v>1115942609</v>
      </c>
      <c r="H51" s="25">
        <v>101759232131</v>
      </c>
      <c r="I51" s="11">
        <v>31</v>
      </c>
      <c r="J51" s="1">
        <v>31</v>
      </c>
      <c r="K51" s="12">
        <v>15000</v>
      </c>
      <c r="L51" s="12">
        <v>1792</v>
      </c>
      <c r="M51" s="12">
        <f t="shared" si="8"/>
        <v>16792</v>
      </c>
      <c r="N51" s="7">
        <f t="shared" si="9"/>
        <v>15000</v>
      </c>
      <c r="O51" s="7">
        <f t="shared" si="10"/>
        <v>1792</v>
      </c>
      <c r="P51" s="7">
        <f t="shared" si="11"/>
        <v>16792</v>
      </c>
      <c r="Q51" s="7">
        <f t="shared" si="12"/>
        <v>1800</v>
      </c>
      <c r="R51" s="7">
        <f t="shared" si="13"/>
        <v>126</v>
      </c>
      <c r="S51" s="7">
        <f t="shared" si="6"/>
        <v>14866</v>
      </c>
      <c r="T51" s="7" t="s">
        <v>17</v>
      </c>
    </row>
    <row r="52" spans="1:20" s="13" customFormat="1" ht="15" customHeight="1">
      <c r="A52" s="10">
        <v>43</v>
      </c>
      <c r="B52" s="43" t="s">
        <v>160</v>
      </c>
      <c r="C52" s="43" t="s">
        <v>148</v>
      </c>
      <c r="D52" s="43" t="s">
        <v>149</v>
      </c>
      <c r="E52" s="24" t="s">
        <v>73</v>
      </c>
      <c r="F52" s="24" t="s">
        <v>141</v>
      </c>
      <c r="G52" s="56">
        <v>2213536187</v>
      </c>
      <c r="H52" s="45">
        <v>100928665145</v>
      </c>
      <c r="I52" s="11">
        <v>31</v>
      </c>
      <c r="J52" s="1">
        <v>31</v>
      </c>
      <c r="K52" s="12">
        <v>15000</v>
      </c>
      <c r="L52" s="12">
        <v>5307</v>
      </c>
      <c r="M52" s="12">
        <f t="shared" si="8"/>
        <v>20307</v>
      </c>
      <c r="N52" s="7">
        <f t="shared" si="9"/>
        <v>15000</v>
      </c>
      <c r="O52" s="7">
        <f t="shared" si="10"/>
        <v>5307</v>
      </c>
      <c r="P52" s="7">
        <f t="shared" si="11"/>
        <v>20307</v>
      </c>
      <c r="Q52" s="7">
        <f t="shared" si="12"/>
        <v>1800</v>
      </c>
      <c r="R52" s="7">
        <f t="shared" si="13"/>
        <v>153</v>
      </c>
      <c r="S52" s="7">
        <f t="shared" si="6"/>
        <v>18354</v>
      </c>
      <c r="T52" s="7" t="s">
        <v>17</v>
      </c>
    </row>
    <row r="53" spans="1:20" s="13" customFormat="1" ht="15" customHeight="1">
      <c r="A53" s="10">
        <v>44</v>
      </c>
      <c r="B53" s="43" t="s">
        <v>157</v>
      </c>
      <c r="C53" s="43" t="s">
        <v>150</v>
      </c>
      <c r="D53" s="43" t="s">
        <v>173</v>
      </c>
      <c r="E53" s="44" t="s">
        <v>73</v>
      </c>
      <c r="F53" s="24" t="s">
        <v>141</v>
      </c>
      <c r="G53" s="10">
        <v>2213540636</v>
      </c>
      <c r="H53" s="45">
        <v>100476490689</v>
      </c>
      <c r="I53" s="11">
        <v>31</v>
      </c>
      <c r="J53" s="1">
        <v>31</v>
      </c>
      <c r="K53" s="12">
        <v>15000</v>
      </c>
      <c r="L53" s="12">
        <v>4000</v>
      </c>
      <c r="M53" s="12">
        <f t="shared" si="8"/>
        <v>19000</v>
      </c>
      <c r="N53" s="7">
        <f t="shared" si="9"/>
        <v>15000</v>
      </c>
      <c r="O53" s="7">
        <f t="shared" si="10"/>
        <v>4000</v>
      </c>
      <c r="P53" s="7">
        <f t="shared" si="11"/>
        <v>19000</v>
      </c>
      <c r="Q53" s="7">
        <f t="shared" si="12"/>
        <v>1800</v>
      </c>
      <c r="R53" s="7">
        <f t="shared" si="13"/>
        <v>143</v>
      </c>
      <c r="S53" s="7">
        <f t="shared" si="6"/>
        <v>17057</v>
      </c>
      <c r="T53" s="7" t="s">
        <v>17</v>
      </c>
    </row>
    <row r="54" spans="1:20" ht="15" customHeight="1">
      <c r="A54" s="10">
        <v>45</v>
      </c>
      <c r="B54" s="43" t="s">
        <v>158</v>
      </c>
      <c r="C54" s="43" t="s">
        <v>151</v>
      </c>
      <c r="D54" s="43" t="s">
        <v>152</v>
      </c>
      <c r="E54" s="44" t="s">
        <v>73</v>
      </c>
      <c r="F54" s="24" t="s">
        <v>141</v>
      </c>
      <c r="G54" s="10">
        <v>1014432599</v>
      </c>
      <c r="H54" s="45">
        <v>101541192764</v>
      </c>
      <c r="I54" s="11">
        <v>31</v>
      </c>
      <c r="J54" s="1">
        <v>31</v>
      </c>
      <c r="K54" s="12">
        <v>15000</v>
      </c>
      <c r="L54" s="12">
        <v>4000</v>
      </c>
      <c r="M54" s="12">
        <f t="shared" si="8"/>
        <v>19000</v>
      </c>
      <c r="N54" s="7">
        <f t="shared" si="9"/>
        <v>15000</v>
      </c>
      <c r="O54" s="7">
        <f t="shared" si="10"/>
        <v>4000</v>
      </c>
      <c r="P54" s="7">
        <f t="shared" si="11"/>
        <v>19000</v>
      </c>
      <c r="Q54" s="7">
        <f t="shared" si="12"/>
        <v>1800</v>
      </c>
      <c r="R54" s="7">
        <f t="shared" si="13"/>
        <v>143</v>
      </c>
      <c r="S54" s="7">
        <f t="shared" si="6"/>
        <v>17057</v>
      </c>
      <c r="T54" s="7" t="s">
        <v>17</v>
      </c>
    </row>
    <row r="55" spans="1:20" ht="15" customHeight="1">
      <c r="A55" s="10">
        <v>46</v>
      </c>
      <c r="B55" s="43" t="s">
        <v>159</v>
      </c>
      <c r="C55" s="43" t="s">
        <v>153</v>
      </c>
      <c r="D55" s="43" t="s">
        <v>154</v>
      </c>
      <c r="E55" s="44" t="s">
        <v>73</v>
      </c>
      <c r="F55" s="24" t="s">
        <v>141</v>
      </c>
      <c r="G55" s="10">
        <v>1014089615</v>
      </c>
      <c r="H55" s="45">
        <v>100798140796</v>
      </c>
      <c r="I55" s="11">
        <v>31</v>
      </c>
      <c r="J55" s="1">
        <v>31</v>
      </c>
      <c r="K55" s="12">
        <v>15000</v>
      </c>
      <c r="L55" s="12">
        <v>4000</v>
      </c>
      <c r="M55" s="12">
        <f t="shared" si="8"/>
        <v>19000</v>
      </c>
      <c r="N55" s="7">
        <f t="shared" si="9"/>
        <v>15000</v>
      </c>
      <c r="O55" s="7">
        <f t="shared" si="10"/>
        <v>4000</v>
      </c>
      <c r="P55" s="7">
        <f t="shared" si="11"/>
        <v>19000</v>
      </c>
      <c r="Q55" s="7">
        <f t="shared" si="12"/>
        <v>1800</v>
      </c>
      <c r="R55" s="7">
        <f t="shared" si="13"/>
        <v>143</v>
      </c>
      <c r="S55" s="7">
        <f t="shared" si="6"/>
        <v>17057</v>
      </c>
      <c r="T55" s="7" t="s">
        <v>17</v>
      </c>
    </row>
    <row r="56" spans="1:20" s="13" customFormat="1" ht="15" customHeight="1">
      <c r="A56" s="10">
        <v>47</v>
      </c>
      <c r="B56" s="43" t="s">
        <v>156</v>
      </c>
      <c r="C56" s="43" t="s">
        <v>43</v>
      </c>
      <c r="D56" s="43" t="s">
        <v>155</v>
      </c>
      <c r="E56" s="44" t="s">
        <v>73</v>
      </c>
      <c r="F56" s="24" t="s">
        <v>141</v>
      </c>
      <c r="G56" s="10">
        <v>2213540085</v>
      </c>
      <c r="H56" s="45">
        <v>100476496075</v>
      </c>
      <c r="I56" s="11">
        <v>31</v>
      </c>
      <c r="J56" s="1">
        <v>30</v>
      </c>
      <c r="K56" s="12">
        <v>15000</v>
      </c>
      <c r="L56" s="12">
        <v>4000</v>
      </c>
      <c r="M56" s="12">
        <f>K56+L56</f>
        <v>19000</v>
      </c>
      <c r="N56" s="7">
        <f>K56/I56*J56</f>
        <v>14516.129032258064</v>
      </c>
      <c r="O56" s="7">
        <f>L56/I56*J56</f>
        <v>3870.967741935484</v>
      </c>
      <c r="P56" s="7">
        <f>N56+O56</f>
        <v>18387.09677419355</v>
      </c>
      <c r="Q56" s="7">
        <f>N56*12%</f>
        <v>1741.9354838709676</v>
      </c>
      <c r="R56" s="7">
        <f>ROUNDUP(P56*0.75%,0)</f>
        <v>138</v>
      </c>
      <c r="S56" s="7">
        <f>P56-Q56-R56</f>
        <v>16507.161290322583</v>
      </c>
      <c r="T56" s="7" t="s">
        <v>17</v>
      </c>
    </row>
    <row r="57" spans="1:20" s="13" customFormat="1" ht="15" customHeight="1">
      <c r="A57" s="10">
        <v>48</v>
      </c>
      <c r="B57" s="43" t="s">
        <v>164</v>
      </c>
      <c r="C57" s="43" t="s">
        <v>165</v>
      </c>
      <c r="D57" s="43" t="s">
        <v>51</v>
      </c>
      <c r="E57" s="44" t="s">
        <v>73</v>
      </c>
      <c r="F57" s="24" t="s">
        <v>141</v>
      </c>
      <c r="G57" s="10">
        <v>2018835468</v>
      </c>
      <c r="H57" s="45">
        <v>101881051946</v>
      </c>
      <c r="I57" s="11">
        <v>31</v>
      </c>
      <c r="J57" s="1">
        <v>31</v>
      </c>
      <c r="K57" s="12">
        <v>15000</v>
      </c>
      <c r="L57" s="12">
        <v>4000</v>
      </c>
      <c r="M57" s="12">
        <f t="shared" si="8"/>
        <v>19000</v>
      </c>
      <c r="N57" s="7">
        <f t="shared" si="9"/>
        <v>15000</v>
      </c>
      <c r="O57" s="7">
        <f t="shared" si="10"/>
        <v>4000</v>
      </c>
      <c r="P57" s="7">
        <f t="shared" si="11"/>
        <v>19000</v>
      </c>
      <c r="Q57" s="7">
        <f t="shared" si="12"/>
        <v>1800</v>
      </c>
      <c r="R57" s="7">
        <f t="shared" si="13"/>
        <v>143</v>
      </c>
      <c r="S57" s="7">
        <f t="shared" si="6"/>
        <v>17057</v>
      </c>
      <c r="T57" s="7" t="s">
        <v>17</v>
      </c>
    </row>
    <row r="58" spans="1:20" s="13" customFormat="1" ht="15" customHeight="1">
      <c r="A58" s="10">
        <v>49</v>
      </c>
      <c r="B58" s="43" t="s">
        <v>167</v>
      </c>
      <c r="C58" s="43" t="s">
        <v>170</v>
      </c>
      <c r="D58" s="43" t="s">
        <v>171</v>
      </c>
      <c r="E58" s="44" t="s">
        <v>74</v>
      </c>
      <c r="F58" s="24" t="s">
        <v>141</v>
      </c>
      <c r="G58" s="10">
        <v>1116181504</v>
      </c>
      <c r="H58" s="45">
        <v>101905332199</v>
      </c>
      <c r="I58" s="11">
        <v>31</v>
      </c>
      <c r="J58" s="1">
        <v>31</v>
      </c>
      <c r="K58" s="12">
        <v>15000</v>
      </c>
      <c r="L58" s="12">
        <v>1792</v>
      </c>
      <c r="M58" s="12">
        <f>K58+L58</f>
        <v>16792</v>
      </c>
      <c r="N58" s="7">
        <f>K58/I58*J58</f>
        <v>15000</v>
      </c>
      <c r="O58" s="7">
        <f>L58/I58*J58</f>
        <v>1792</v>
      </c>
      <c r="P58" s="7">
        <f>N58+O58</f>
        <v>16792</v>
      </c>
      <c r="Q58" s="7">
        <f>N58*12%</f>
        <v>1800</v>
      </c>
      <c r="R58" s="7">
        <f>ROUNDUP(P58*0.75%,0)</f>
        <v>126</v>
      </c>
      <c r="S58" s="7">
        <f>P58-Q58-R58</f>
        <v>14866</v>
      </c>
      <c r="T58" s="7" t="s">
        <v>17</v>
      </c>
    </row>
    <row r="59" spans="1:20" s="13" customFormat="1" ht="15" customHeight="1">
      <c r="A59" s="10">
        <v>50</v>
      </c>
      <c r="B59" s="43" t="s">
        <v>168</v>
      </c>
      <c r="C59" s="43" t="s">
        <v>169</v>
      </c>
      <c r="D59" s="43" t="s">
        <v>172</v>
      </c>
      <c r="E59" s="44" t="s">
        <v>74</v>
      </c>
      <c r="F59" s="24" t="s">
        <v>141</v>
      </c>
      <c r="G59" s="10">
        <v>2018921336</v>
      </c>
      <c r="H59" s="45">
        <v>101915905797</v>
      </c>
      <c r="I59" s="11">
        <v>31</v>
      </c>
      <c r="J59" s="1">
        <v>31</v>
      </c>
      <c r="K59" s="12">
        <v>15000</v>
      </c>
      <c r="L59" s="12">
        <v>1792</v>
      </c>
      <c r="M59" s="12">
        <f>K59+L59</f>
        <v>16792</v>
      </c>
      <c r="N59" s="7">
        <f>K59/I59*J59</f>
        <v>15000</v>
      </c>
      <c r="O59" s="7">
        <f>L59/I59*J59</f>
        <v>1792</v>
      </c>
      <c r="P59" s="7">
        <f>N59+O59</f>
        <v>16792</v>
      </c>
      <c r="Q59" s="7">
        <f>N59*12%</f>
        <v>1800</v>
      </c>
      <c r="R59" s="7">
        <f>ROUNDUP(P59*0.75%,0)</f>
        <v>126</v>
      </c>
      <c r="S59" s="7">
        <f>P59-Q59-R59</f>
        <v>14866</v>
      </c>
      <c r="T59" s="7" t="s">
        <v>17</v>
      </c>
    </row>
    <row r="60" spans="1:20" s="13" customFormat="1" ht="15" customHeight="1">
      <c r="A60" s="10">
        <v>51</v>
      </c>
      <c r="B60" s="43" t="s">
        <v>166</v>
      </c>
      <c r="C60" s="24" t="s">
        <v>175</v>
      </c>
      <c r="D60" s="24" t="s">
        <v>176</v>
      </c>
      <c r="E60" s="63" t="s">
        <v>73</v>
      </c>
      <c r="F60" s="24" t="s">
        <v>141</v>
      </c>
      <c r="G60" s="10">
        <v>1014089593</v>
      </c>
      <c r="H60" s="45">
        <v>100798199615</v>
      </c>
      <c r="I60" s="11">
        <v>31</v>
      </c>
      <c r="J60" s="1">
        <v>31</v>
      </c>
      <c r="K60" s="12">
        <v>15000</v>
      </c>
      <c r="L60" s="12">
        <v>4000</v>
      </c>
      <c r="M60" s="12">
        <f>K60+L60</f>
        <v>19000</v>
      </c>
      <c r="N60" s="7">
        <f>K60/I60*J60</f>
        <v>15000</v>
      </c>
      <c r="O60" s="7">
        <f>L60/I60*J60</f>
        <v>4000</v>
      </c>
      <c r="P60" s="7">
        <f>N60+O60</f>
        <v>19000</v>
      </c>
      <c r="Q60" s="7">
        <f>N60*12%</f>
        <v>1800</v>
      </c>
      <c r="R60" s="7">
        <f>ROUNDUP(P60*0.75%,0)</f>
        <v>143</v>
      </c>
      <c r="S60" s="7">
        <f>P60-Q60-R60</f>
        <v>17057</v>
      </c>
      <c r="T60" s="7" t="s">
        <v>17</v>
      </c>
    </row>
    <row r="61" spans="2:19" ht="12">
      <c r="B61" s="50"/>
      <c r="J61" s="1">
        <f>SUM(J10:J60)</f>
        <v>1524</v>
      </c>
      <c r="K61" s="1">
        <f aca="true" t="shared" si="14" ref="K61:S61">SUM(K10:K60)</f>
        <v>765000</v>
      </c>
      <c r="L61" s="1">
        <f t="shared" si="14"/>
        <v>163529</v>
      </c>
      <c r="M61" s="1">
        <f t="shared" si="14"/>
        <v>928529</v>
      </c>
      <c r="N61" s="1">
        <f t="shared" si="14"/>
        <v>737419.3548387097</v>
      </c>
      <c r="O61" s="62">
        <f t="shared" si="14"/>
        <v>158595.83870967742</v>
      </c>
      <c r="P61" s="62">
        <f t="shared" si="14"/>
        <v>896015.1935483871</v>
      </c>
      <c r="Q61" s="62">
        <f t="shared" si="14"/>
        <v>88490.32258064517</v>
      </c>
      <c r="R61" s="62">
        <f t="shared" si="14"/>
        <v>6401</v>
      </c>
      <c r="S61" s="62">
        <f t="shared" si="14"/>
        <v>801123.8709677419</v>
      </c>
    </row>
    <row r="62" ht="12">
      <c r="B62" s="50"/>
    </row>
    <row r="63" ht="12">
      <c r="B63" s="50"/>
    </row>
    <row r="64" ht="12">
      <c r="B64" s="50"/>
    </row>
    <row r="65" ht="12">
      <c r="B65" s="50"/>
    </row>
    <row r="66" ht="12">
      <c r="B66" s="50"/>
    </row>
    <row r="67" ht="12">
      <c r="B67" s="50"/>
    </row>
    <row r="68" ht="12">
      <c r="B68" s="50"/>
    </row>
    <row r="69" ht="12">
      <c r="B69" s="50"/>
    </row>
    <row r="70" ht="12">
      <c r="B70" s="50"/>
    </row>
  </sheetData>
  <sheetProtection/>
  <conditionalFormatting sqref="D26:D31 D10:D24">
    <cfRule type="duplicateValues" priority="48" dxfId="0" stopIfTrue="1">
      <formula>AND(COUNTIF($D$26:$D$31,D10)+COUNTIF($D$10:$D$24,D10)&gt;1,NOT(ISBLANK(D10)))</formula>
    </cfRule>
  </conditionalFormatting>
  <conditionalFormatting sqref="D14">
    <cfRule type="duplicateValues" priority="47" dxfId="1" stopIfTrue="1">
      <formula>AND(COUNTIF($D$14:$D$14,D14)&gt;1,NOT(ISBLANK(D14)))</formula>
    </cfRule>
  </conditionalFormatting>
  <conditionalFormatting sqref="D17">
    <cfRule type="duplicateValues" priority="46" dxfId="1" stopIfTrue="1">
      <formula>AND(COUNTIF($D$17:$D$17,D17)&gt;1,NOT(ISBLANK(D17)))</formula>
    </cfRule>
  </conditionalFormatting>
  <conditionalFormatting sqref="D13">
    <cfRule type="duplicateValues" priority="45" dxfId="1" stopIfTrue="1">
      <formula>AND(COUNTIF($D$13:$D$13,D13)&gt;1,NOT(ISBLANK(D13)))</formula>
    </cfRule>
  </conditionalFormatting>
  <conditionalFormatting sqref="D31">
    <cfRule type="duplicateValues" priority="44" dxfId="1" stopIfTrue="1">
      <formula>AND(COUNTIF($D$31:$D$31,D31)&gt;1,NOT(ISBLANK(D31)))</formula>
    </cfRule>
  </conditionalFormatting>
  <conditionalFormatting sqref="D21">
    <cfRule type="duplicateValues" priority="43" dxfId="1" stopIfTrue="1">
      <formula>AND(COUNTIF($D$21:$D$21,D21)&gt;1,NOT(ISBLANK(D21)))</formula>
    </cfRule>
  </conditionalFormatting>
  <conditionalFormatting sqref="D15">
    <cfRule type="duplicateValues" priority="42" dxfId="1" stopIfTrue="1">
      <formula>AND(COUNTIF($D$15:$D$15,D15)&gt;1,NOT(ISBLANK(D15)))</formula>
    </cfRule>
  </conditionalFormatting>
  <conditionalFormatting sqref="D22">
    <cfRule type="duplicateValues" priority="41" dxfId="1" stopIfTrue="1">
      <formula>AND(COUNTIF($D$22:$D$22,D22)&gt;1,NOT(ISBLANK(D22)))</formula>
    </cfRule>
  </conditionalFormatting>
  <conditionalFormatting sqref="D23">
    <cfRule type="duplicateValues" priority="40" dxfId="0" stopIfTrue="1">
      <formula>AND(COUNTIF($D$23:$D$23,D23)&gt;1,NOT(ISBLANK(D23)))</formula>
    </cfRule>
  </conditionalFormatting>
  <conditionalFormatting sqref="D20">
    <cfRule type="duplicateValues" priority="39" dxfId="1" stopIfTrue="1">
      <formula>AND(COUNTIF($D$20:$D$20,D20)&gt;1,NOT(ISBLANK(D20)))</formula>
    </cfRule>
  </conditionalFormatting>
  <conditionalFormatting sqref="D30">
    <cfRule type="duplicateValues" priority="38" dxfId="0" stopIfTrue="1">
      <formula>AND(COUNTIF($D$30:$D$30,D30)&gt;1,NOT(ISBLANK(D30)))</formula>
    </cfRule>
  </conditionalFormatting>
  <conditionalFormatting sqref="D27">
    <cfRule type="duplicateValues" priority="37" dxfId="1" stopIfTrue="1">
      <formula>AND(COUNTIF($D$27:$D$27,D27)&gt;1,NOT(ISBLANK(D27)))</formula>
    </cfRule>
  </conditionalFormatting>
  <conditionalFormatting sqref="D34">
    <cfRule type="duplicateValues" priority="33" dxfId="1" stopIfTrue="1">
      <formula>AND(COUNTIF($D$34:$D$34,D34)&gt;1,NOT(ISBLANK(D34)))</formula>
    </cfRule>
  </conditionalFormatting>
  <conditionalFormatting sqref="D49">
    <cfRule type="duplicateValues" priority="32" dxfId="1" stopIfTrue="1">
      <formula>AND(COUNTIF($D$49:$D$49,D49)&gt;1,NOT(ISBLANK(D49)))</formula>
    </cfRule>
  </conditionalFormatting>
  <conditionalFormatting sqref="D38">
    <cfRule type="duplicateValues" priority="30" dxfId="1" stopIfTrue="1">
      <formula>AND(COUNTIF($D$38:$D$38,D38)&gt;1,NOT(ISBLANK(D38)))</formula>
    </cfRule>
  </conditionalFormatting>
  <conditionalFormatting sqref="D42">
    <cfRule type="duplicateValues" priority="28" dxfId="0" stopIfTrue="1">
      <formula>AND(COUNTIF($D$42:$D$42,D42)&gt;1,NOT(ISBLANK(D42)))</formula>
    </cfRule>
  </conditionalFormatting>
  <conditionalFormatting sqref="D41">
    <cfRule type="duplicateValues" priority="27" dxfId="1" stopIfTrue="1">
      <formula>AND(COUNTIF($D$41:$D$41,D41)&gt;1,NOT(ISBLANK(D41)))</formula>
    </cfRule>
  </conditionalFormatting>
  <conditionalFormatting sqref="D45">
    <cfRule type="duplicateValues" priority="25" dxfId="1" stopIfTrue="1">
      <formula>AND(COUNTIF($D$45:$D$45,D45)&gt;1,NOT(ISBLANK(D45)))</formula>
    </cfRule>
  </conditionalFormatting>
  <conditionalFormatting sqref="D25">
    <cfRule type="duplicateValues" priority="24" dxfId="0" stopIfTrue="1">
      <formula>AND(COUNTIF($D$25:$D$25,D25)&gt;1,NOT(ISBLANK(D25)))</formula>
    </cfRule>
  </conditionalFormatting>
  <conditionalFormatting sqref="D47 D32:D36 D38:D45 D49">
    <cfRule type="duplicateValues" priority="97" dxfId="0" stopIfTrue="1">
      <formula>AND(COUNTIF($D$47:$D$47,D32)+COUNTIF($D$32:$D$36,D32)+COUNTIF($D$38:$D$45,D32)+COUNTIF($D$49:$D$49,D32)&gt;1,NOT(ISBLANK(D32)))</formula>
    </cfRule>
  </conditionalFormatting>
  <conditionalFormatting sqref="D46">
    <cfRule type="duplicateValues" priority="22" dxfId="0" stopIfTrue="1">
      <formula>AND(COUNTIF($D$46:$D$46,D46)&gt;1,NOT(ISBLANK(D46)))</formula>
    </cfRule>
  </conditionalFormatting>
  <conditionalFormatting sqref="D37">
    <cfRule type="duplicateValues" priority="21" dxfId="0" stopIfTrue="1">
      <formula>AND(COUNTIF($D$37:$D$37,D37)&gt;1,NOT(ISBLANK(D37)))</formula>
    </cfRule>
  </conditionalFormatting>
  <conditionalFormatting sqref="D51">
    <cfRule type="duplicateValues" priority="19" dxfId="1" stopIfTrue="1">
      <formula>AND(COUNTIF($D$51:$D$51,D51)&gt;1,NOT(ISBLANK(D51)))</formula>
    </cfRule>
  </conditionalFormatting>
  <conditionalFormatting sqref="D52">
    <cfRule type="duplicateValues" priority="14" dxfId="0" stopIfTrue="1">
      <formula>AND(COUNTIF($D$52:$D$52,D52)&gt;1,NOT(ISBLANK(D52)))</formula>
    </cfRule>
  </conditionalFormatting>
  <conditionalFormatting sqref="D53">
    <cfRule type="duplicateValues" priority="13" dxfId="0" stopIfTrue="1">
      <formula>AND(COUNTIF($D$53:$D$53,D53)&gt;1,NOT(ISBLANK(D53)))</formula>
    </cfRule>
  </conditionalFormatting>
  <conditionalFormatting sqref="D54">
    <cfRule type="duplicateValues" priority="12" dxfId="0" stopIfTrue="1">
      <formula>AND(COUNTIF($D$54:$D$54,D54)&gt;1,NOT(ISBLANK(D54)))</formula>
    </cfRule>
  </conditionalFormatting>
  <conditionalFormatting sqref="D55">
    <cfRule type="duplicateValues" priority="11" dxfId="0" stopIfTrue="1">
      <formula>AND(COUNTIF($D$55:$D$55,D55)&gt;1,NOT(ISBLANK(D55)))</formula>
    </cfRule>
  </conditionalFormatting>
  <conditionalFormatting sqref="D57">
    <cfRule type="duplicateValues" priority="9" dxfId="1" stopIfTrue="1">
      <formula>AND(COUNTIF($D$57:$D$57,D57)&gt;1,NOT(ISBLANK(D57)))</formula>
    </cfRule>
  </conditionalFormatting>
  <conditionalFormatting sqref="D57">
    <cfRule type="duplicateValues" priority="10" dxfId="0" stopIfTrue="1">
      <formula>AND(COUNTIF($D$57:$D$57,D57)&gt;1,NOT(ISBLANK(D57)))</formula>
    </cfRule>
  </conditionalFormatting>
  <conditionalFormatting sqref="D48">
    <cfRule type="duplicateValues" priority="7" dxfId="1" stopIfTrue="1">
      <formula>AND(COUNTIF($D$48:$D$48,D48)&gt;1,NOT(ISBLANK(D48)))</formula>
    </cfRule>
  </conditionalFormatting>
  <conditionalFormatting sqref="D48">
    <cfRule type="duplicateValues" priority="8" dxfId="0" stopIfTrue="1">
      <formula>AND(COUNTIF($D$48:$D$48,D48)&gt;1,NOT(ISBLANK(D48)))</formula>
    </cfRule>
  </conditionalFormatting>
  <conditionalFormatting sqref="D56">
    <cfRule type="duplicateValues" priority="5" dxfId="1" stopIfTrue="1">
      <formula>AND(COUNTIF($D$56:$D$56,D56)&gt;1,NOT(ISBLANK(D56)))</formula>
    </cfRule>
  </conditionalFormatting>
  <conditionalFormatting sqref="D56">
    <cfRule type="duplicateValues" priority="6" dxfId="0" stopIfTrue="1">
      <formula>AND(COUNTIF($D$56:$D$56,D56)&gt;1,NOT(ISBLANK(D56)))</formula>
    </cfRule>
  </conditionalFormatting>
  <conditionalFormatting sqref="D58:D59">
    <cfRule type="duplicateValues" priority="3" dxfId="1" stopIfTrue="1">
      <formula>AND(COUNTIF($D$58:$D$59,D58)&gt;1,NOT(ISBLANK(D58)))</formula>
    </cfRule>
  </conditionalFormatting>
  <conditionalFormatting sqref="D58:D59">
    <cfRule type="duplicateValues" priority="4" dxfId="0" stopIfTrue="1">
      <formula>AND(COUNTIF($D$58:$D$59,D58)&gt;1,NOT(ISBLANK(D58)))</formula>
    </cfRule>
  </conditionalFormatting>
  <printOptions/>
  <pageMargins left="0.2362204724409449" right="0.2362204724409449" top="0.35433070866141736" bottom="0.31496062992125984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CONTRACTOR</dc:creator>
  <cp:keywords/>
  <dc:description/>
  <cp:lastModifiedBy>Windows User</cp:lastModifiedBy>
  <cp:lastPrinted>2023-04-24T11:48:50Z</cp:lastPrinted>
  <dcterms:created xsi:type="dcterms:W3CDTF">2009-12-29T04:26:20Z</dcterms:created>
  <dcterms:modified xsi:type="dcterms:W3CDTF">2023-04-25T03:39:29Z</dcterms:modified>
  <cp:category/>
  <cp:version/>
  <cp:contentType/>
  <cp:contentStatus/>
</cp:coreProperties>
</file>